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rv1\документы\УК\Джошкунер Екатерина\сетевые\на 2015 год\февраль\"/>
    </mc:Choice>
  </mc:AlternateContent>
  <bookViews>
    <workbookView xWindow="0" yWindow="0" windowWidth="28800" windowHeight="12435" tabRatio="683" firstSheet="2" activeTab="3"/>
  </bookViews>
  <sheets>
    <sheet name="Титульный лист" sheetId="12" r:id="rId1"/>
    <sheet name="Развитие физкультуры" sheetId="14" r:id="rId2"/>
    <sheet name="01.02.2015" sheetId="20" r:id="rId3"/>
    <sheet name="01.03.2015" sheetId="27" r:id="rId4"/>
  </sheets>
  <definedNames>
    <definedName name="_xlnm.Print_Titles" localSheetId="2">'01.02.2015'!$A:$A,'01.02.2015'!$3:$4</definedName>
    <definedName name="_xlnm.Print_Titles" localSheetId="3">'01.03.2015'!$A:$A,'01.03.2015'!$3:$4</definedName>
    <definedName name="_xlnm.Print_Area" localSheetId="2">'01.02.2015'!$A$1:$AF$61</definedName>
    <definedName name="_xlnm.Print_Area" localSheetId="3">'01.03.2015'!$A$1:$AF$63</definedName>
  </definedNames>
  <calcPr calcId="152511"/>
</workbook>
</file>

<file path=xl/calcChain.xml><?xml version="1.0" encoding="utf-8"?>
<calcChain xmlns="http://schemas.openxmlformats.org/spreadsheetml/2006/main">
  <c r="B52" i="27" l="1"/>
  <c r="B53" i="27"/>
  <c r="D59" i="27" l="1"/>
  <c r="C59" i="27"/>
  <c r="C57" i="27"/>
  <c r="C38" i="27"/>
  <c r="D38" i="27"/>
  <c r="K36" i="27"/>
  <c r="E18" i="27"/>
  <c r="C18" i="27"/>
  <c r="D18" i="27"/>
  <c r="C46" i="27"/>
  <c r="D46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G60" i="27" l="1"/>
  <c r="F60" i="27"/>
  <c r="L59" i="27"/>
  <c r="M59" i="27"/>
  <c r="N59" i="27"/>
  <c r="O59" i="27"/>
  <c r="Q59" i="27"/>
  <c r="R59" i="27"/>
  <c r="S59" i="27"/>
  <c r="U59" i="27"/>
  <c r="W59" i="27"/>
  <c r="Y59" i="27"/>
  <c r="Z59" i="27"/>
  <c r="AA59" i="27"/>
  <c r="AC59" i="27"/>
  <c r="AE59" i="27"/>
  <c r="W60" i="27"/>
  <c r="X60" i="27"/>
  <c r="Y60" i="27"/>
  <c r="Z60" i="27"/>
  <c r="AA60" i="27"/>
  <c r="AB60" i="27"/>
  <c r="AC60" i="27"/>
  <c r="AD60" i="27"/>
  <c r="AE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E60" i="27" s="1"/>
  <c r="H60" i="27"/>
  <c r="D60" i="27" s="1"/>
  <c r="H59" i="27"/>
  <c r="AD36" i="27"/>
  <c r="AB36" i="27"/>
  <c r="Z36" i="27"/>
  <c r="X36" i="27"/>
  <c r="V36" i="27"/>
  <c r="T36" i="27"/>
  <c r="R36" i="27"/>
  <c r="P36" i="27"/>
  <c r="N36" i="27"/>
  <c r="L36" i="27"/>
  <c r="J36" i="27"/>
  <c r="H36" i="27"/>
  <c r="AD52" i="27"/>
  <c r="AB52" i="27"/>
  <c r="Z52" i="27"/>
  <c r="X52" i="27"/>
  <c r="V52" i="27"/>
  <c r="T52" i="27"/>
  <c r="R52" i="27"/>
  <c r="P52" i="27"/>
  <c r="M52" i="27"/>
  <c r="L52" i="27"/>
  <c r="K52" i="27"/>
  <c r="J52" i="27"/>
  <c r="I52" i="27"/>
  <c r="H52" i="27"/>
  <c r="N52" i="27"/>
  <c r="D52" i="27"/>
  <c r="E54" i="27"/>
  <c r="F54" i="27" s="1"/>
  <c r="C54" i="27"/>
  <c r="I23" i="27"/>
  <c r="H23" i="27"/>
  <c r="C23" i="27" s="1"/>
  <c r="Y23" i="27"/>
  <c r="X23" i="27"/>
  <c r="C27" i="27"/>
  <c r="I29" i="27"/>
  <c r="H29" i="27"/>
  <c r="E33" i="27"/>
  <c r="E29" i="27" s="1"/>
  <c r="D33" i="27"/>
  <c r="D29" i="27" s="1"/>
  <c r="C33" i="27"/>
  <c r="G33" i="27" s="1"/>
  <c r="K29" i="27"/>
  <c r="J29" i="27"/>
  <c r="C29" i="27" s="1"/>
  <c r="B58" i="27"/>
  <c r="E46" i="27"/>
  <c r="E44" i="27" s="1"/>
  <c r="D44" i="27"/>
  <c r="C44" i="27"/>
  <c r="B46" i="27"/>
  <c r="B44" i="27" s="1"/>
  <c r="I44" i="27"/>
  <c r="H44" i="27"/>
  <c r="E38" i="27"/>
  <c r="E36" i="27" s="1"/>
  <c r="E59" i="27" s="1"/>
  <c r="D36" i="27"/>
  <c r="B38" i="27"/>
  <c r="AE36" i="27"/>
  <c r="I36" i="27"/>
  <c r="C36" i="27"/>
  <c r="B36" i="27"/>
  <c r="B33" i="27"/>
  <c r="B60" i="27" s="1"/>
  <c r="C32" i="27"/>
  <c r="B32" i="27"/>
  <c r="E31" i="27"/>
  <c r="D31" i="27"/>
  <c r="C31" i="27"/>
  <c r="B31" i="27"/>
  <c r="E25" i="27"/>
  <c r="E23" i="27" s="1"/>
  <c r="D25" i="27"/>
  <c r="D23" i="27" s="1"/>
  <c r="C25" i="27"/>
  <c r="B25" i="27"/>
  <c r="V23" i="27"/>
  <c r="T23" i="27"/>
  <c r="E16" i="27"/>
  <c r="D16" i="27"/>
  <c r="C16" i="27"/>
  <c r="B18" i="27"/>
  <c r="E17" i="27"/>
  <c r="AE16" i="27"/>
  <c r="AD16" i="27"/>
  <c r="AD59" i="27" s="1"/>
  <c r="AC16" i="27"/>
  <c r="AB16" i="27"/>
  <c r="AB59" i="27" s="1"/>
  <c r="AA16" i="27"/>
  <c r="Z16" i="27"/>
  <c r="Y16" i="27"/>
  <c r="X16" i="27"/>
  <c r="X59" i="27" s="1"/>
  <c r="W16" i="27"/>
  <c r="V16" i="27"/>
  <c r="V59" i="27" s="1"/>
  <c r="U16" i="27"/>
  <c r="T16" i="27"/>
  <c r="T59" i="27" s="1"/>
  <c r="S16" i="27"/>
  <c r="R16" i="27"/>
  <c r="Q16" i="27"/>
  <c r="P16" i="27"/>
  <c r="P59" i="27" s="1"/>
  <c r="O16" i="27"/>
  <c r="N16" i="27"/>
  <c r="M16" i="27"/>
  <c r="L16" i="27"/>
  <c r="K16" i="27"/>
  <c r="K59" i="27" s="1"/>
  <c r="J16" i="27"/>
  <c r="J59" i="27" s="1"/>
  <c r="I16" i="27"/>
  <c r="I59" i="27" s="1"/>
  <c r="H16" i="27"/>
  <c r="E12" i="27"/>
  <c r="E10" i="27" s="1"/>
  <c r="D12" i="27"/>
  <c r="D10" i="27" s="1"/>
  <c r="C12" i="27"/>
  <c r="C10" i="27" s="1"/>
  <c r="B12" i="27"/>
  <c r="B10" i="27" s="1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H10" i="27"/>
  <c r="C60" i="27" l="1"/>
  <c r="G54" i="27"/>
  <c r="E52" i="27"/>
  <c r="F52" i="27" s="1"/>
  <c r="C52" i="27"/>
  <c r="F25" i="27"/>
  <c r="I57" i="27"/>
  <c r="F18" i="27"/>
  <c r="K57" i="27"/>
  <c r="O57" i="27"/>
  <c r="S57" i="27"/>
  <c r="W57" i="27"/>
  <c r="AA57" i="27"/>
  <c r="G18" i="27"/>
  <c r="L57" i="27"/>
  <c r="P57" i="27"/>
  <c r="B29" i="27"/>
  <c r="F29" i="27" s="1"/>
  <c r="AB57" i="27"/>
  <c r="B16" i="27"/>
  <c r="F36" i="27"/>
  <c r="Q57" i="27"/>
  <c r="H57" i="27"/>
  <c r="U57" i="27"/>
  <c r="AC57" i="27"/>
  <c r="G36" i="27"/>
  <c r="J57" i="27"/>
  <c r="N57" i="27"/>
  <c r="R57" i="27"/>
  <c r="V57" i="27"/>
  <c r="Z57" i="27"/>
  <c r="AD57" i="27"/>
  <c r="T57" i="27"/>
  <c r="F38" i="27"/>
  <c r="M57" i="27"/>
  <c r="Y57" i="27"/>
  <c r="G16" i="27"/>
  <c r="AE57" i="27"/>
  <c r="G38" i="27"/>
  <c r="X57" i="27"/>
  <c r="G25" i="27"/>
  <c r="G23" i="27"/>
  <c r="G10" i="27"/>
  <c r="F10" i="27"/>
  <c r="D57" i="27"/>
  <c r="G29" i="27"/>
  <c r="G44" i="27"/>
  <c r="F44" i="27"/>
  <c r="B23" i="27"/>
  <c r="F23" i="27" s="1"/>
  <c r="F33" i="27"/>
  <c r="F12" i="27"/>
  <c r="F46" i="27"/>
  <c r="G12" i="27"/>
  <c r="G46" i="27"/>
  <c r="AE58" i="20"/>
  <c r="AC58" i="20"/>
  <c r="AA58" i="20"/>
  <c r="Y58" i="20"/>
  <c r="W58" i="20"/>
  <c r="U58" i="20"/>
  <c r="S58" i="20"/>
  <c r="Q58" i="20"/>
  <c r="O58" i="20"/>
  <c r="M58" i="20"/>
  <c r="K58" i="20"/>
  <c r="AD58" i="20"/>
  <c r="AB58" i="20"/>
  <c r="Z58" i="20"/>
  <c r="X58" i="20"/>
  <c r="V58" i="20"/>
  <c r="T58" i="20"/>
  <c r="R58" i="20"/>
  <c r="P58" i="20"/>
  <c r="N58" i="20"/>
  <c r="L58" i="20"/>
  <c r="J58" i="20"/>
  <c r="I58" i="20"/>
  <c r="E58" i="20" s="1"/>
  <c r="H58" i="20"/>
  <c r="D58" i="20" s="1"/>
  <c r="E39" i="20"/>
  <c r="D39" i="20"/>
  <c r="B38" i="20"/>
  <c r="B39" i="20"/>
  <c r="B58" i="20" s="1"/>
  <c r="C38" i="20"/>
  <c r="C39" i="20"/>
  <c r="C58" i="20" s="1"/>
  <c r="E37" i="20"/>
  <c r="E35" i="20" s="1"/>
  <c r="D37" i="20"/>
  <c r="D35" i="20" s="1"/>
  <c r="C37" i="20"/>
  <c r="B37" i="20"/>
  <c r="C31" i="20"/>
  <c r="F16" i="27" l="1"/>
  <c r="B59" i="27"/>
  <c r="B57" i="27" s="1"/>
  <c r="G52" i="27"/>
  <c r="G59" i="27"/>
  <c r="E57" i="27"/>
  <c r="G39" i="20"/>
  <c r="F39" i="20"/>
  <c r="C35" i="20"/>
  <c r="G35" i="20" s="1"/>
  <c r="B35" i="20"/>
  <c r="F35" i="20" s="1"/>
  <c r="E52" i="20"/>
  <c r="C52" i="20"/>
  <c r="B52" i="20"/>
  <c r="F59" i="27" l="1"/>
  <c r="G57" i="27"/>
  <c r="F57" i="27"/>
  <c r="G52" i="20"/>
  <c r="D52" i="20"/>
  <c r="E25" i="20" l="1"/>
  <c r="E23" i="20" s="1"/>
  <c r="D25" i="20"/>
  <c r="D23" i="20" s="1"/>
  <c r="C25" i="20"/>
  <c r="C23" i="20" s="1"/>
  <c r="H29" i="20"/>
  <c r="E31" i="20"/>
  <c r="E29" i="20" s="1"/>
  <c r="D31" i="20"/>
  <c r="D29" i="20" s="1"/>
  <c r="E44" i="20"/>
  <c r="D44" i="20"/>
  <c r="C44" i="20"/>
  <c r="I42" i="20"/>
  <c r="E12" i="20"/>
  <c r="D12" i="20"/>
  <c r="C12" i="20"/>
  <c r="C18" i="20"/>
  <c r="E18" i="20"/>
  <c r="D18" i="20"/>
  <c r="I16" i="20"/>
  <c r="G31" i="20" l="1"/>
  <c r="G44" i="20"/>
  <c r="G25" i="20"/>
  <c r="G18" i="20"/>
  <c r="G12" i="20"/>
  <c r="C29" i="20"/>
  <c r="H16" i="20"/>
  <c r="E17" i="20" l="1"/>
  <c r="AD50" i="20"/>
  <c r="AB50" i="20"/>
  <c r="Z50" i="20"/>
  <c r="X50" i="20"/>
  <c r="V50" i="20"/>
  <c r="T50" i="20"/>
  <c r="R50" i="20"/>
  <c r="P50" i="20"/>
  <c r="N50" i="20"/>
  <c r="L50" i="20"/>
  <c r="J50" i="20"/>
  <c r="H50" i="20"/>
  <c r="G29" i="20"/>
  <c r="G23" i="20"/>
  <c r="B31" i="20"/>
  <c r="N29" i="20"/>
  <c r="B25" i="20"/>
  <c r="F25" i="20" s="1"/>
  <c r="V23" i="20"/>
  <c r="T23" i="20"/>
  <c r="C16" i="20"/>
  <c r="C42" i="20"/>
  <c r="B44" i="20"/>
  <c r="F44" i="20" s="1"/>
  <c r="AD42" i="20"/>
  <c r="AB42" i="20"/>
  <c r="Z42" i="20"/>
  <c r="X42" i="20"/>
  <c r="V42" i="20"/>
  <c r="T42" i="20"/>
  <c r="R42" i="20"/>
  <c r="P42" i="20"/>
  <c r="N42" i="20"/>
  <c r="L42" i="20"/>
  <c r="J42" i="20"/>
  <c r="H42" i="20"/>
  <c r="AD16" i="20"/>
  <c r="AB16" i="20"/>
  <c r="Z16" i="20"/>
  <c r="X16" i="20"/>
  <c r="V16" i="20"/>
  <c r="T16" i="20"/>
  <c r="R16" i="20"/>
  <c r="P16" i="20"/>
  <c r="N16" i="20"/>
  <c r="L16" i="20"/>
  <c r="J16" i="20"/>
  <c r="B12" i="20"/>
  <c r="F12" i="20" s="1"/>
  <c r="AD10" i="20"/>
  <c r="AD57" i="20" s="1"/>
  <c r="AD55" i="20" s="1"/>
  <c r="AB10" i="20"/>
  <c r="AB57" i="20" s="1"/>
  <c r="AB55" i="20" s="1"/>
  <c r="Z10" i="20"/>
  <c r="X10" i="20"/>
  <c r="X57" i="20" s="1"/>
  <c r="X55" i="20" s="1"/>
  <c r="V10" i="20"/>
  <c r="V57" i="20" s="1"/>
  <c r="V55" i="20" s="1"/>
  <c r="T10" i="20"/>
  <c r="R10" i="20"/>
  <c r="P10" i="20"/>
  <c r="P57" i="20" s="1"/>
  <c r="P55" i="20" s="1"/>
  <c r="N10" i="20"/>
  <c r="N57" i="20" s="1"/>
  <c r="N55" i="20" s="1"/>
  <c r="L10" i="20"/>
  <c r="L57" i="20" s="1"/>
  <c r="L55" i="20" s="1"/>
  <c r="J10" i="20"/>
  <c r="H10" i="20"/>
  <c r="H57" i="20" s="1"/>
  <c r="H55" i="20" s="1"/>
  <c r="J57" i="20" l="1"/>
  <c r="J55" i="20" s="1"/>
  <c r="R57" i="20"/>
  <c r="R55" i="20" s="1"/>
  <c r="Z57" i="20"/>
  <c r="Z55" i="20" s="1"/>
  <c r="T57" i="20"/>
  <c r="T55" i="20" s="1"/>
  <c r="B23" i="20"/>
  <c r="F23" i="20" s="1"/>
  <c r="B29" i="20"/>
  <c r="F29" i="20" s="1"/>
  <c r="F31" i="20"/>
  <c r="C50" i="20" l="1"/>
  <c r="B10" i="20"/>
  <c r="B56" i="20"/>
  <c r="D50" i="20"/>
  <c r="AE50" i="20"/>
  <c r="AC50" i="20"/>
  <c r="AA50" i="20"/>
  <c r="Y50" i="20"/>
  <c r="W50" i="20"/>
  <c r="U50" i="20"/>
  <c r="S50" i="20"/>
  <c r="Q50" i="20"/>
  <c r="O50" i="20"/>
  <c r="M50" i="20"/>
  <c r="I50" i="20"/>
  <c r="D42" i="20"/>
  <c r="B42" i="20"/>
  <c r="AE42" i="20"/>
  <c r="D16" i="20"/>
  <c r="B18" i="20"/>
  <c r="AE16" i="20"/>
  <c r="AC16" i="20"/>
  <c r="AA16" i="20"/>
  <c r="Y16" i="20"/>
  <c r="W16" i="20"/>
  <c r="U16" i="20"/>
  <c r="S16" i="20"/>
  <c r="Q16" i="20"/>
  <c r="O16" i="20"/>
  <c r="M16" i="20"/>
  <c r="K16" i="20"/>
  <c r="D10" i="20"/>
  <c r="D57" i="20" s="1"/>
  <c r="D55" i="20" s="1"/>
  <c r="AE10" i="20"/>
  <c r="AE57" i="20" s="1"/>
  <c r="AE55" i="20" s="1"/>
  <c r="AC10" i="20"/>
  <c r="AC57" i="20" s="1"/>
  <c r="AC55" i="20" s="1"/>
  <c r="AA10" i="20"/>
  <c r="AA57" i="20" s="1"/>
  <c r="AA55" i="20" s="1"/>
  <c r="Y10" i="20"/>
  <c r="Y57" i="20" s="1"/>
  <c r="Y55" i="20" s="1"/>
  <c r="W10" i="20"/>
  <c r="W57" i="20" s="1"/>
  <c r="W55" i="20" s="1"/>
  <c r="U10" i="20"/>
  <c r="U57" i="20" s="1"/>
  <c r="U55" i="20" s="1"/>
  <c r="S10" i="20"/>
  <c r="S57" i="20" s="1"/>
  <c r="S55" i="20" s="1"/>
  <c r="Q10" i="20"/>
  <c r="Q57" i="20" s="1"/>
  <c r="Q55" i="20" s="1"/>
  <c r="O10" i="20"/>
  <c r="O57" i="20" s="1"/>
  <c r="O55" i="20" s="1"/>
  <c r="M10" i="20"/>
  <c r="M57" i="20" s="1"/>
  <c r="M55" i="20" s="1"/>
  <c r="K10" i="20"/>
  <c r="K57" i="20" s="1"/>
  <c r="K55" i="20" s="1"/>
  <c r="C10" i="20"/>
  <c r="C57" i="20" s="1"/>
  <c r="C55" i="20" s="1"/>
  <c r="E50" i="20"/>
  <c r="AE40" i="14"/>
  <c r="AD40" i="14"/>
  <c r="AD38" i="14" s="1"/>
  <c r="AC40" i="14"/>
  <c r="AC38" i="14" s="1"/>
  <c r="AB40" i="14"/>
  <c r="AB38" i="14" s="1"/>
  <c r="AA40" i="14"/>
  <c r="AA38" i="14" s="1"/>
  <c r="Z40" i="14"/>
  <c r="Y40" i="14"/>
  <c r="Y38" i="14" s="1"/>
  <c r="X40" i="14"/>
  <c r="W40" i="14"/>
  <c r="V40" i="14"/>
  <c r="U40" i="14"/>
  <c r="U38" i="14" s="1"/>
  <c r="T40" i="14"/>
  <c r="T38" i="14" s="1"/>
  <c r="S40" i="14"/>
  <c r="S38" i="14" s="1"/>
  <c r="R40" i="14"/>
  <c r="Q40" i="14"/>
  <c r="Q38" i="14" s="1"/>
  <c r="P40" i="14"/>
  <c r="O40" i="14"/>
  <c r="N40" i="14"/>
  <c r="M40" i="14"/>
  <c r="M38" i="14" s="1"/>
  <c r="L40" i="14"/>
  <c r="L38" i="14" s="1"/>
  <c r="K40" i="14"/>
  <c r="J40" i="14"/>
  <c r="J38" i="14" s="1"/>
  <c r="I40" i="14"/>
  <c r="E40" i="14" s="1"/>
  <c r="E19" i="14"/>
  <c r="C19" i="14"/>
  <c r="E35" i="14"/>
  <c r="C35" i="14"/>
  <c r="C27" i="14"/>
  <c r="AE38" i="14"/>
  <c r="W38" i="14"/>
  <c r="O38" i="14"/>
  <c r="Z38" i="14"/>
  <c r="X38" i="14"/>
  <c r="V38" i="14"/>
  <c r="R38" i="14"/>
  <c r="P38" i="14"/>
  <c r="N38" i="14"/>
  <c r="K38" i="14"/>
  <c r="H40" i="14"/>
  <c r="H38" i="14" s="1"/>
  <c r="D40" i="14"/>
  <c r="D38" i="14" s="1"/>
  <c r="B27" i="14"/>
  <c r="B25" i="14" s="1"/>
  <c r="B13" i="14"/>
  <c r="L33" i="14"/>
  <c r="H33" i="14"/>
  <c r="E42" i="14"/>
  <c r="E41" i="14"/>
  <c r="E39" i="14"/>
  <c r="B39" i="14"/>
  <c r="B35" i="14"/>
  <c r="B33" i="14" s="1"/>
  <c r="E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I33" i="14"/>
  <c r="E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B19" i="14"/>
  <c r="B17" i="14" s="1"/>
  <c r="E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H17" i="14"/>
  <c r="E12" i="14"/>
  <c r="E11" i="14" s="1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C11" i="14"/>
  <c r="I57" i="20" l="1"/>
  <c r="I55" i="20" s="1"/>
  <c r="B16" i="20"/>
  <c r="F18" i="20"/>
  <c r="B50" i="20"/>
  <c r="F50" i="20" s="1"/>
  <c r="F52" i="20"/>
  <c r="E38" i="14"/>
  <c r="E42" i="20"/>
  <c r="F42" i="20" s="1"/>
  <c r="E10" i="20"/>
  <c r="E16" i="20"/>
  <c r="G16" i="20" s="1"/>
  <c r="G50" i="20"/>
  <c r="B40" i="14"/>
  <c r="B38" i="14" s="1"/>
  <c r="B11" i="14"/>
  <c r="I38" i="14"/>
  <c r="C40" i="14"/>
  <c r="C38" i="14" s="1"/>
  <c r="B57" i="20" l="1"/>
  <c r="B55" i="20" s="1"/>
  <c r="G10" i="20"/>
  <c r="E57" i="20"/>
  <c r="E55" i="20" s="1"/>
  <c r="F16" i="20"/>
  <c r="F10" i="20"/>
  <c r="G42" i="20"/>
  <c r="F57" i="20" l="1"/>
  <c r="F55" i="20" s="1"/>
  <c r="G57" i="20"/>
  <c r="G55" i="20" s="1"/>
</calcChain>
</file>

<file path=xl/sharedStrings.xml><?xml version="1.0" encoding="utf-8"?>
<sst xmlns="http://schemas.openxmlformats.org/spreadsheetml/2006/main" count="319" uniqueCount="71">
  <si>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</si>
  <si>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</si>
  <si>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</si>
  <si>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</si>
  <si>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</si>
  <si>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</si>
  <si>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</si>
  <si>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</si>
  <si>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</si>
  <si>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</si>
  <si>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</si>
  <si>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</si>
  <si>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</si>
  <si>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</si>
  <si>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</si>
  <si>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</si>
  <si>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</si>
  <si>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</si>
  <si>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</si>
  <si>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План на отчетную дату</t>
  </si>
  <si>
    <t>Кассовый расход на  отчетную дату</t>
  </si>
  <si>
    <t>Результаты реализации и причины отклонений факта от плана</t>
  </si>
  <si>
    <t>Мероприятия:</t>
  </si>
  <si>
    <t>План на 2014 год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</si>
  <si>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</si>
  <si>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</si>
  <si>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</si>
  <si>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</si>
  <si>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</si>
  <si>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</si>
  <si>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</si>
  <si>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</si>
  <si>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</si>
  <si>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Муниципальная программа "Развитие физической культуры и спорта в городе Когалыме на 2014-2016 годы"</t>
  </si>
  <si>
    <t>Подпрограмма 1 "Развитие массовой физической культуры и спорта"</t>
  </si>
  <si>
    <t>Задача  1 "Развитие массовой физической культуры и спорта, спортивной инфраструктуры, пропаганда здорового образа жизни."</t>
  </si>
  <si>
    <t>1.1."Организация и проведение спортивно-массовых мероприятий"</t>
  </si>
  <si>
    <t>Задача  2 "Обеспечение успешного выступления спортсменов города Когалыма в окружных, всероссийских и международных спортивных соревнованиях, подготовка спортивного резерва, поддержка развития спорта высших достижений, в том числе спорта инвалидов и лиц с ограниченными возможностями здоровья."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</si>
  <si>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</si>
  <si>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>Подпрограмма 2 "Управление отраслью "физическая культура и спорт"</t>
  </si>
  <si>
    <t>Задача  3 "обеспечение оптимизации деятельности Управления культуры, спорта и молодёжной политики Администрации города Когалыма и повышение эфективности бюджетных расходов."</t>
  </si>
  <si>
    <t>3.1."Содержание секторов Управления культуры, спорта и молодёжной политики Администрации города Когалыма"</t>
  </si>
  <si>
    <t>Руководитель организации</t>
  </si>
  <si>
    <t>Начальник отдела учёта и отчётности финансового обеспечения УКСиМП</t>
  </si>
  <si>
    <t>А.В. Сухарева</t>
  </si>
  <si>
    <t>"Развитие физической культуры и спорта в городе Когалыме на 2014-2016 годы"</t>
  </si>
  <si>
    <t>Ответственный за составление сетевого гарфика О.С.Райковская</t>
  </si>
  <si>
    <t>тел.: 93-627</t>
  </si>
  <si>
    <t>1.2."Содержание муниципального автономного учреждения "Дворец спорта"</t>
  </si>
  <si>
    <t>Профинансировано за отчетный период</t>
  </si>
  <si>
    <t xml:space="preserve">Неисполнение связано с тем, что начисления заработной платы уже произведены, а кассового исполнения нет, т.к. заработная плата выплачивается до 15-го числа следующего месяца.  </t>
  </si>
  <si>
    <t>В настоящее время заключен договор на приобретение поощрительных призов, произведена предоплата в размере 30%, после поставки товара в полном объеме, будет произведен расчет и остаток средств будет освоен</t>
  </si>
  <si>
    <t>Неисполнение в связи с переносом соревнований на более поздний срок</t>
  </si>
  <si>
    <t xml:space="preserve">                  А.Б.Жуков</t>
  </si>
  <si>
    <t>тел.: 93-633</t>
  </si>
  <si>
    <t>План на 2015 год</t>
  </si>
  <si>
    <t>Муниципальная программа "Развитие физической культуры и спорта в городе Когалыме на 2014-2017 годы"</t>
  </si>
  <si>
    <t>1.4. "Развитие материально-технической базы города Когалыма путем создания спортивных объектов шаговой доступности"</t>
  </si>
  <si>
    <t>1.5. "Организация работы по присвоению спортивных разрядов, квалификационных категорий"</t>
  </si>
  <si>
    <t>окончательный вариант  плана мероприятий на 2015 год был разработан в декабре 2014 года (при уточненной помесячной разбивке в октябре 2014 года) корректировка финансового расчета плана будет произведена в феврале</t>
  </si>
  <si>
    <t>Не исполнение:1. оплата коммунальных услуг произведена по  показаниям приборов учета (739,7т.р.), 2. экономия ФЗП сложилась в связи с уточнением графиков отпусков и выплаты материальной помощи к отпуску (расчет по МП будет производится в феврале месяце с выплатой раннее ушедших в отпуск - 1141,8 т.р.), 3. уточнение расчетов по услугам СЭС за 4 кв. (перенос чистки бассейна с 4 кв. на 1 кв.)</t>
  </si>
  <si>
    <t>1.6.Выборочный ремонт фасада здания "Крытый ледовый каток, расположенный по адресу: улица Дружбы Народов, 32"</t>
  </si>
  <si>
    <t>Ответственный за составление сетевого графика: главынй специалист сектора спортивной подготовки УКСиМП, Е.А.Джошкунер</t>
  </si>
  <si>
    <t>Заведующий сектором спортивной подготовки УКСиМП                                                О.В.Мягкова</t>
  </si>
  <si>
    <t>Подпрограмма 3 "Управление сферой "Физическая культура и спорт"</t>
  </si>
  <si>
    <t>Задача "Обеспечение оптимизации деятельности Департамента физической культуры и спорта Ханты-Мансийского автономного округа - Югры, подведомственных учреждений и повышение эффективности бюджетных расходов"</t>
  </si>
  <si>
    <t>1.1. "Организация работы по присвоению спортивных разрядов, квалификационных категорий"</t>
  </si>
  <si>
    <t>1.5.Выборочный ремонт фасада здания "Крытый ледовый каток, расположенный по адресу: улица Дружбы Народов, 32"</t>
  </si>
  <si>
    <t>по договорам ГПХ: 1. перенос мероприятий в связи с эпидемиологической обстановкой. 2. перенос мероприятий в связи с тем, что для участия заявилось больше команд, чем запланировано, в связи с этим - сроки проведения увеличились., 3. оплата по страховым начислениям - 10.03.2015 г.. По закупке награждения - документация находится на стадии подготовки</t>
  </si>
  <si>
    <t>1. оплата коммунальных услуг произведена по показаниям приборов учета, 2. оплата работ по уборке снега отданы на доработку (работы выполнены в полном объеме). 3. документы по оплате проезда к отпуску и обратно отданы на доработку</t>
  </si>
  <si>
    <t>В связи с уточнением сроков проведения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</si>
</sst>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0_р_."/>
  </numFmts>
  <fonts count="21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3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/>
    <xf numFmtId="0" fontId="12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4" fontId="3" fillId="2" borderId="1" xfId="0" applyNumberFormat="1" applyFont="1" applyFill="1" applyBorder="1" applyAlignment="1">
      <alignment horizontal="justify" wrapText="1"/>
    </xf>
    <xf numFmtId="4" fontId="4" fillId="2" borderId="1" xfId="0" applyNumberFormat="1" applyFont="1" applyFill="1" applyBorder="1" applyAlignment="1" applyProtection="1">
      <alignment vertical="center" wrapText="1"/>
    </xf>
    <xf numFmtId="4" fontId="3" fillId="2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4" fontId="4" fillId="2" borderId="1" xfId="0" applyNumberFormat="1" applyFont="1" applyFill="1" applyBorder="1" applyAlignment="1">
      <alignment horizontal="justify" wrapText="1"/>
    </xf>
    <xf numFmtId="4" fontId="4" fillId="2" borderId="1" xfId="0" applyNumberFormat="1" applyFont="1" applyFill="1" applyBorder="1" applyAlignment="1" applyProtection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4" fontId="3" fillId="0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 applyProtection="1">
      <alignment horizontal="right" wrapText="1"/>
    </xf>
    <xf numFmtId="4" fontId="3" fillId="0" borderId="1" xfId="0" applyNumberFormat="1" applyFont="1" applyFill="1" applyBorder="1" applyAlignment="1" applyProtection="1">
      <alignment horizontal="right" wrapText="1"/>
    </xf>
    <xf numFmtId="0" fontId="1" fillId="0" borderId="0" xfId="0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center" wrapText="1"/>
    </xf>
    <xf numFmtId="166" fontId="4" fillId="0" borderId="1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horizontal="justify" vertical="center" wrapText="1"/>
    </xf>
    <xf numFmtId="0" fontId="13" fillId="0" borderId="0" xfId="0" applyFont="1" applyFill="1" applyAlignment="1">
      <alignment horizontal="left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right" wrapText="1"/>
    </xf>
    <xf numFmtId="0" fontId="7" fillId="0" borderId="0" xfId="0" applyFont="1" applyFill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9" fontId="15" fillId="3" borderId="1" xfId="0" applyNumberFormat="1" applyFont="1" applyFill="1" applyBorder="1" applyAlignment="1" applyProtection="1">
      <alignment horizontal="left" vertical="center"/>
      <protection locked="0"/>
    </xf>
    <xf numFmtId="164" fontId="15" fillId="3" borderId="1" xfId="0" applyNumberFormat="1" applyFont="1" applyFill="1" applyBorder="1" applyAlignment="1" applyProtection="1">
      <alignment horizontal="right" vertical="center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wrapText="1"/>
    </xf>
    <xf numFmtId="0" fontId="15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164" fontId="7" fillId="4" borderId="0" xfId="0" applyNumberFormat="1" applyFont="1" applyFill="1" applyAlignment="1">
      <alignment vertical="center" wrapText="1"/>
    </xf>
    <xf numFmtId="4" fontId="15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4" fontId="15" fillId="2" borderId="1" xfId="0" applyNumberFormat="1" applyFont="1" applyFill="1" applyBorder="1" applyAlignment="1" applyProtection="1">
      <alignment horizontal="center" wrapText="1"/>
    </xf>
    <xf numFmtId="49" fontId="15" fillId="4" borderId="1" xfId="0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 applyProtection="1">
      <alignment horizontal="center" vertical="center"/>
      <protection locked="0"/>
    </xf>
    <xf numFmtId="4" fontId="15" fillId="2" borderId="1" xfId="0" applyNumberFormat="1" applyFont="1" applyFill="1" applyBorder="1" applyAlignment="1">
      <alignment horizontal="center" wrapText="1"/>
    </xf>
    <xf numFmtId="4" fontId="15" fillId="4" borderId="1" xfId="0" applyNumberFormat="1" applyFont="1" applyFill="1" applyBorder="1" applyAlignment="1" applyProtection="1">
      <alignment horizontal="center" vertical="center" wrapText="1"/>
    </xf>
    <xf numFmtId="4" fontId="15" fillId="0" borderId="1" xfId="0" applyNumberFormat="1" applyFont="1" applyFill="1" applyBorder="1" applyAlignment="1" applyProtection="1">
      <alignment horizontal="center" vertical="center" wrapText="1"/>
    </xf>
    <xf numFmtId="4" fontId="7" fillId="4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wrapText="1"/>
    </xf>
    <xf numFmtId="0" fontId="15" fillId="4" borderId="1" xfId="0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4" fontId="15" fillId="4" borderId="1" xfId="0" applyNumberFormat="1" applyFont="1" applyFill="1" applyBorder="1" applyAlignment="1" applyProtection="1">
      <alignment horizontal="center" wrapText="1"/>
    </xf>
    <xf numFmtId="4" fontId="15" fillId="0" borderId="1" xfId="0" applyNumberFormat="1" applyFont="1" applyFill="1" applyBorder="1" applyAlignment="1" applyProtection="1">
      <alignment horizontal="center" wrapText="1"/>
    </xf>
    <xf numFmtId="0" fontId="15" fillId="5" borderId="1" xfId="0" applyFont="1" applyFill="1" applyBorder="1" applyAlignment="1">
      <alignment horizontal="justify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justify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left" vertical="center"/>
      <protection locked="0"/>
    </xf>
    <xf numFmtId="164" fontId="3" fillId="6" borderId="1" xfId="0" applyNumberFormat="1" applyFont="1" applyFill="1" applyBorder="1" applyAlignment="1" applyProtection="1">
      <alignment horizontal="right" vertical="center"/>
    </xf>
    <xf numFmtId="49" fontId="15" fillId="6" borderId="1" xfId="0" applyNumberFormat="1" applyFont="1" applyFill="1" applyBorder="1" applyAlignment="1" applyProtection="1">
      <alignment horizontal="left" vertical="center"/>
      <protection locked="0"/>
    </xf>
    <xf numFmtId="164" fontId="15" fillId="6" borderId="1" xfId="0" applyNumberFormat="1" applyFont="1" applyFill="1" applyBorder="1" applyAlignment="1" applyProtection="1">
      <alignment horizontal="right" vertical="center"/>
    </xf>
    <xf numFmtId="0" fontId="15" fillId="6" borderId="1" xfId="0" applyFont="1" applyFill="1" applyBorder="1" applyAlignment="1" applyProtection="1">
      <alignment horizontal="left" vertical="center" wrapText="1"/>
    </xf>
    <xf numFmtId="4" fontId="15" fillId="6" borderId="1" xfId="0" applyNumberFormat="1" applyFont="1" applyFill="1" applyBorder="1" applyAlignment="1" applyProtection="1">
      <alignment horizontal="center" wrapText="1"/>
    </xf>
    <xf numFmtId="49" fontId="15" fillId="6" borderId="1" xfId="0" applyNumberFormat="1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>
      <alignment horizontal="left" vertical="center" wrapText="1"/>
    </xf>
    <xf numFmtId="4" fontId="15" fillId="6" borderId="1" xfId="0" applyNumberFormat="1" applyFont="1" applyFill="1" applyBorder="1" applyAlignment="1">
      <alignment horizontal="center" wrapText="1"/>
    </xf>
    <xf numFmtId="4" fontId="7" fillId="6" borderId="1" xfId="0" applyNumberFormat="1" applyFont="1" applyFill="1" applyBorder="1" applyAlignment="1" applyProtection="1">
      <alignment horizontal="center" vertical="center" wrapText="1"/>
    </xf>
    <xf numFmtId="4" fontId="15" fillId="6" borderId="1" xfId="0" applyNumberFormat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>
      <alignment horizontal="justify" wrapText="1"/>
    </xf>
    <xf numFmtId="4" fontId="7" fillId="6" borderId="1" xfId="0" applyNumberFormat="1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justify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 applyProtection="1">
      <alignment horizontal="left" vertical="center" wrapText="1"/>
    </xf>
    <xf numFmtId="4" fontId="7" fillId="6" borderId="1" xfId="0" applyNumberFormat="1" applyFont="1" applyFill="1" applyBorder="1" applyAlignment="1" applyProtection="1">
      <alignment horizontal="center" wrapText="1"/>
    </xf>
    <xf numFmtId="0" fontId="7" fillId="6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justify" wrapText="1"/>
    </xf>
    <xf numFmtId="166" fontId="7" fillId="6" borderId="1" xfId="0" applyNumberFormat="1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>
      <alignment horizontal="left" wrapText="1"/>
    </xf>
    <xf numFmtId="4" fontId="15" fillId="7" borderId="1" xfId="0" applyNumberFormat="1" applyFont="1" applyFill="1" applyBorder="1" applyAlignment="1">
      <alignment horizontal="center" vertical="center" wrapText="1"/>
    </xf>
    <xf numFmtId="4" fontId="15" fillId="7" borderId="1" xfId="0" applyNumberFormat="1" applyFont="1" applyFill="1" applyBorder="1" applyAlignment="1" applyProtection="1">
      <alignment horizontal="center" vertical="center" wrapText="1"/>
    </xf>
    <xf numFmtId="4" fontId="15" fillId="7" borderId="1" xfId="0" applyNumberFormat="1" applyFont="1" applyFill="1" applyBorder="1" applyAlignment="1" applyProtection="1">
      <alignment horizontal="center" wrapText="1"/>
    </xf>
    <xf numFmtId="0" fontId="15" fillId="7" borderId="1" xfId="0" applyFont="1" applyFill="1" applyBorder="1" applyAlignment="1">
      <alignment horizontal="justify" vertical="center" wrapText="1"/>
    </xf>
    <xf numFmtId="4" fontId="15" fillId="7" borderId="1" xfId="0" applyNumberFormat="1" applyFont="1" applyFill="1" applyBorder="1" applyAlignment="1">
      <alignment horizontal="center" wrapText="1"/>
    </xf>
    <xf numFmtId="0" fontId="15" fillId="7" borderId="1" xfId="0" applyFont="1" applyFill="1" applyBorder="1" applyAlignment="1">
      <alignment horizontal="justify" wrapText="1"/>
    </xf>
    <xf numFmtId="4" fontId="7" fillId="7" borderId="1" xfId="0" applyNumberFormat="1" applyFont="1" applyFill="1" applyBorder="1" applyAlignment="1">
      <alignment horizont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>
      <alignment horizontal="justify" vertical="center" wrapText="1"/>
    </xf>
    <xf numFmtId="4" fontId="15" fillId="8" borderId="1" xfId="0" applyNumberFormat="1" applyFont="1" applyFill="1" applyBorder="1" applyAlignment="1">
      <alignment horizontal="center" vertical="center" wrapText="1"/>
    </xf>
    <xf numFmtId="4" fontId="15" fillId="8" borderId="1" xfId="0" applyNumberFormat="1" applyFont="1" applyFill="1" applyBorder="1" applyAlignment="1" applyProtection="1">
      <alignment horizontal="center" vertical="center" wrapText="1"/>
    </xf>
    <xf numFmtId="49" fontId="15" fillId="9" borderId="1" xfId="0" applyNumberFormat="1" applyFont="1" applyFill="1" applyBorder="1" applyAlignment="1" applyProtection="1">
      <alignment horizontal="center" vertical="center"/>
      <protection locked="0"/>
    </xf>
    <xf numFmtId="4" fontId="15" fillId="9" borderId="1" xfId="0" applyNumberFormat="1" applyFont="1" applyFill="1" applyBorder="1" applyAlignment="1" applyProtection="1">
      <alignment horizontal="center" vertical="center" wrapText="1"/>
    </xf>
    <xf numFmtId="4" fontId="7" fillId="9" borderId="1" xfId="0" applyNumberFormat="1" applyFont="1" applyFill="1" applyBorder="1" applyAlignment="1" applyProtection="1">
      <alignment horizontal="center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4" fontId="15" fillId="9" borderId="1" xfId="0" applyNumberFormat="1" applyFont="1" applyFill="1" applyBorder="1" applyAlignment="1" applyProtection="1">
      <alignment horizontal="center" wrapText="1"/>
    </xf>
    <xf numFmtId="164" fontId="15" fillId="10" borderId="1" xfId="0" applyNumberFormat="1" applyFont="1" applyFill="1" applyBorder="1" applyAlignment="1" applyProtection="1">
      <alignment horizontal="right" vertical="center"/>
    </xf>
    <xf numFmtId="0" fontId="15" fillId="10" borderId="1" xfId="0" applyFont="1" applyFill="1" applyBorder="1" applyAlignment="1" applyProtection="1">
      <alignment wrapText="1"/>
    </xf>
    <xf numFmtId="0" fontId="15" fillId="10" borderId="1" xfId="0" applyFont="1" applyFill="1" applyBorder="1" applyAlignment="1">
      <alignment horizontal="justify" vertical="center" wrapText="1"/>
    </xf>
    <xf numFmtId="0" fontId="7" fillId="10" borderId="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7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7" fillId="2" borderId="2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justify" vertical="top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justify" wrapText="1"/>
    </xf>
    <xf numFmtId="0" fontId="0" fillId="0" borderId="3" xfId="0" applyBorder="1" applyAlignment="1">
      <alignment horizontal="justify" wrapText="1"/>
    </xf>
    <xf numFmtId="0" fontId="15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10" fillId="0" borderId="6" xfId="0" applyFont="1" applyFill="1" applyBorder="1" applyAlignment="1">
      <alignment horizontal="justify" wrapText="1"/>
    </xf>
    <xf numFmtId="0" fontId="0" fillId="0" borderId="6" xfId="0" applyBorder="1" applyAlignment="1">
      <alignment wrapText="1"/>
    </xf>
    <xf numFmtId="0" fontId="10" fillId="0" borderId="0" xfId="0" applyFont="1" applyFill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8" fillId="0" borderId="0" xfId="0" applyFont="1" applyFill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15" fillId="6" borderId="1" xfId="0" applyFont="1" applyFill="1" applyBorder="1" applyAlignment="1">
      <alignment horizontal="center" vertical="center" wrapText="1"/>
    </xf>
    <xf numFmtId="164" fontId="15" fillId="6" borderId="2" xfId="0" applyNumberFormat="1" applyFont="1" applyFill="1" applyBorder="1" applyAlignment="1">
      <alignment horizontal="center" vertical="center" wrapText="1"/>
    </xf>
    <xf numFmtId="164" fontId="15" fillId="6" borderId="3" xfId="0" applyNumberFormat="1" applyFont="1" applyFill="1" applyBorder="1" applyAlignment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justify" vertical="top" wrapText="1"/>
    </xf>
    <xf numFmtId="0" fontId="7" fillId="10" borderId="4" xfId="0" applyFont="1" applyFill="1" applyBorder="1" applyAlignment="1">
      <alignment horizontal="justify" vertical="top" wrapText="1"/>
    </xf>
    <xf numFmtId="0" fontId="7" fillId="10" borderId="3" xfId="0" applyFont="1" applyFill="1" applyBorder="1" applyAlignment="1">
      <alignment horizontal="justify" vertical="top" wrapText="1"/>
    </xf>
    <xf numFmtId="0" fontId="0" fillId="10" borderId="4" xfId="0" applyFill="1" applyBorder="1" applyAlignment="1">
      <alignment horizontal="justify" wrapText="1"/>
    </xf>
    <xf numFmtId="0" fontId="0" fillId="10" borderId="3" xfId="0" applyFill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  <color rgb="FF66CCFF"/>
      <color rgb="FF99FF99"/>
      <color rgb="FFCCFF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G19" sqref="G19"/>
    </sheetView>
  </sheetViews>
  <sheetFormatPr defaultRowHeight="12.75" x14ac:dyDescent="0.2"/>
  <cols>
    <col min="1" max="16384" width="9.140625" style="18"/>
  </cols>
  <sheetData>
    <row r="1" spans="1:14" ht="18.75" x14ac:dyDescent="0.3">
      <c r="A1" s="168"/>
      <c r="B1" s="168"/>
    </row>
    <row r="10" spans="1:14" ht="45" customHeight="1" x14ac:dyDescent="0.35">
      <c r="A10" s="170" t="s">
        <v>32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</row>
    <row r="11" spans="1:14" ht="16.5" customHeight="1" x14ac:dyDescent="0.35">
      <c r="A11" s="169"/>
      <c r="B11" s="169"/>
      <c r="C11" s="169"/>
      <c r="D11" s="169"/>
      <c r="E11" s="169"/>
      <c r="F11" s="169"/>
      <c r="G11" s="169"/>
      <c r="H11" s="169"/>
      <c r="I11" s="169"/>
    </row>
    <row r="13" spans="1:14" ht="27" customHeight="1" x14ac:dyDescent="0.3">
      <c r="A13" s="165" t="s">
        <v>28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</row>
    <row r="14" spans="1:14" ht="27" customHeight="1" x14ac:dyDescent="0.3">
      <c r="A14" s="165" t="s">
        <v>29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</row>
    <row r="15" spans="1:14" ht="40.5" customHeight="1" x14ac:dyDescent="0.3">
      <c r="A15" s="166" t="s">
        <v>45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</row>
    <row r="46" spans="1:9" ht="16.5" x14ac:dyDescent="0.25">
      <c r="A46" s="167"/>
      <c r="B46" s="167"/>
      <c r="C46" s="167"/>
      <c r="D46" s="167"/>
      <c r="E46" s="167"/>
      <c r="F46" s="167"/>
      <c r="G46" s="167"/>
      <c r="H46" s="167"/>
      <c r="I46" s="167"/>
    </row>
    <row r="47" spans="1:9" ht="16.5" x14ac:dyDescent="0.25">
      <c r="A47" s="167"/>
      <c r="B47" s="167"/>
      <c r="C47" s="167"/>
      <c r="D47" s="167"/>
      <c r="E47" s="167"/>
      <c r="F47" s="167"/>
      <c r="G47" s="167"/>
      <c r="H47" s="167"/>
      <c r="I47" s="167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9"/>
  <sheetViews>
    <sheetView zoomScale="50" zoomScaleNormal="50" workbookViewId="0">
      <pane ySplit="1" topLeftCell="A14" activePane="bottomLeft" state="frozen"/>
      <selection pane="bottomLeft" sqref="A1:IV65536"/>
    </sheetView>
  </sheetViews>
  <sheetFormatPr defaultRowHeight="15.75" x14ac:dyDescent="0.2"/>
  <cols>
    <col min="1" max="1" width="45.42578125" style="4" customWidth="1"/>
    <col min="2" max="2" width="15.140625" style="4" customWidth="1"/>
    <col min="3" max="4" width="13.85546875" style="5" customWidth="1"/>
    <col min="5" max="7" width="13.42578125" style="5" customWidth="1"/>
    <col min="8" max="19" width="16.140625" style="1" customWidth="1"/>
    <col min="20" max="31" width="16.140625" style="5" customWidth="1"/>
    <col min="32" max="32" width="31.5703125" style="4" customWidth="1"/>
    <col min="33" max="16384" width="9.140625" style="1"/>
  </cols>
  <sheetData>
    <row r="1" spans="1:32" s="7" customFormat="1" ht="77.25" customHeight="1" x14ac:dyDescent="0.35">
      <c r="A1" s="184" t="s">
        <v>32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9" t="s">
        <v>14</v>
      </c>
      <c r="T1" s="184" t="s">
        <v>32</v>
      </c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9" t="s">
        <v>14</v>
      </c>
    </row>
    <row r="2" spans="1:32" s="9" customFormat="1" ht="18.75" customHeight="1" x14ac:dyDescent="0.2">
      <c r="A2" s="180" t="s">
        <v>5</v>
      </c>
      <c r="B2" s="173" t="s">
        <v>23</v>
      </c>
      <c r="C2" s="173" t="s">
        <v>19</v>
      </c>
      <c r="D2" s="173" t="s">
        <v>49</v>
      </c>
      <c r="E2" s="173" t="s">
        <v>20</v>
      </c>
      <c r="F2" s="172" t="s">
        <v>15</v>
      </c>
      <c r="G2" s="172"/>
      <c r="H2" s="172" t="s">
        <v>0</v>
      </c>
      <c r="I2" s="172"/>
      <c r="J2" s="172" t="s">
        <v>1</v>
      </c>
      <c r="K2" s="172"/>
      <c r="L2" s="172" t="s">
        <v>2</v>
      </c>
      <c r="M2" s="172"/>
      <c r="N2" s="172" t="s">
        <v>3</v>
      </c>
      <c r="O2" s="172"/>
      <c r="P2" s="172" t="s">
        <v>4</v>
      </c>
      <c r="Q2" s="172"/>
      <c r="R2" s="172" t="s">
        <v>6</v>
      </c>
      <c r="S2" s="172"/>
      <c r="T2" s="172" t="s">
        <v>7</v>
      </c>
      <c r="U2" s="172"/>
      <c r="V2" s="172" t="s">
        <v>8</v>
      </c>
      <c r="W2" s="172"/>
      <c r="X2" s="172" t="s">
        <v>9</v>
      </c>
      <c r="Y2" s="172"/>
      <c r="Z2" s="172" t="s">
        <v>10</v>
      </c>
      <c r="AA2" s="172"/>
      <c r="AB2" s="172" t="s">
        <v>11</v>
      </c>
      <c r="AC2" s="172"/>
      <c r="AD2" s="172" t="s">
        <v>12</v>
      </c>
      <c r="AE2" s="172"/>
      <c r="AF2" s="180" t="s">
        <v>21</v>
      </c>
    </row>
    <row r="3" spans="1:32" s="11" customFormat="1" ht="84" customHeight="1" x14ac:dyDescent="0.2">
      <c r="A3" s="180"/>
      <c r="B3" s="174"/>
      <c r="C3" s="174"/>
      <c r="D3" s="174"/>
      <c r="E3" s="174"/>
      <c r="F3" s="8" t="s">
        <v>17</v>
      </c>
      <c r="G3" s="8" t="s">
        <v>16</v>
      </c>
      <c r="H3" s="10" t="s">
        <v>13</v>
      </c>
      <c r="I3" s="10" t="s">
        <v>18</v>
      </c>
      <c r="J3" s="10" t="s">
        <v>13</v>
      </c>
      <c r="K3" s="10" t="s">
        <v>18</v>
      </c>
      <c r="L3" s="10" t="s">
        <v>13</v>
      </c>
      <c r="M3" s="10" t="s">
        <v>18</v>
      </c>
      <c r="N3" s="10" t="s">
        <v>13</v>
      </c>
      <c r="O3" s="10" t="s">
        <v>18</v>
      </c>
      <c r="P3" s="10" t="s">
        <v>13</v>
      </c>
      <c r="Q3" s="10" t="s">
        <v>18</v>
      </c>
      <c r="R3" s="10" t="s">
        <v>13</v>
      </c>
      <c r="S3" s="10" t="s">
        <v>18</v>
      </c>
      <c r="T3" s="10" t="s">
        <v>13</v>
      </c>
      <c r="U3" s="10" t="s">
        <v>18</v>
      </c>
      <c r="V3" s="10" t="s">
        <v>13</v>
      </c>
      <c r="W3" s="10" t="s">
        <v>18</v>
      </c>
      <c r="X3" s="10" t="s">
        <v>13</v>
      </c>
      <c r="Y3" s="10" t="s">
        <v>18</v>
      </c>
      <c r="Z3" s="10" t="s">
        <v>13</v>
      </c>
      <c r="AA3" s="10" t="s">
        <v>18</v>
      </c>
      <c r="AB3" s="10" t="s">
        <v>13</v>
      </c>
      <c r="AC3" s="10" t="s">
        <v>18</v>
      </c>
      <c r="AD3" s="10" t="s">
        <v>13</v>
      </c>
      <c r="AE3" s="10" t="s">
        <v>18</v>
      </c>
      <c r="AF3" s="180"/>
    </row>
    <row r="4" spans="1:32" s="13" customFormat="1" ht="24.75" customHeight="1" x14ac:dyDescent="0.2">
      <c r="A4" s="12">
        <v>1</v>
      </c>
      <c r="B4" s="12">
        <v>2</v>
      </c>
      <c r="C4" s="12">
        <v>3</v>
      </c>
      <c r="D4" s="12"/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>
        <v>18</v>
      </c>
      <c r="T4" s="12">
        <v>19</v>
      </c>
      <c r="U4" s="12">
        <v>20</v>
      </c>
      <c r="V4" s="12">
        <v>21</v>
      </c>
      <c r="W4" s="12">
        <v>22</v>
      </c>
      <c r="X4" s="12">
        <v>23</v>
      </c>
      <c r="Y4" s="12">
        <v>24</v>
      </c>
      <c r="Z4" s="12">
        <v>25</v>
      </c>
      <c r="AA4" s="12">
        <v>26</v>
      </c>
      <c r="AB4" s="12">
        <v>27</v>
      </c>
      <c r="AC4" s="12">
        <v>28</v>
      </c>
      <c r="AD4" s="12">
        <v>29</v>
      </c>
      <c r="AE4" s="12">
        <v>30</v>
      </c>
      <c r="AF4" s="12">
        <v>31</v>
      </c>
    </row>
    <row r="5" spans="1:32" s="15" customFormat="1" ht="18.75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14"/>
      <c r="Y5" s="14"/>
      <c r="Z5" s="14"/>
      <c r="AA5" s="14"/>
      <c r="AB5" s="14"/>
      <c r="AC5" s="14"/>
      <c r="AD5" s="14"/>
      <c r="AE5" s="14"/>
      <c r="AF5" s="14"/>
    </row>
    <row r="6" spans="1:32" s="15" customFormat="1" ht="18.75" x14ac:dyDescent="0.2">
      <c r="A6" s="42" t="s">
        <v>33</v>
      </c>
      <c r="B6" s="42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s="16" customFormat="1" ht="75" customHeight="1" x14ac:dyDescent="0.3">
      <c r="A7" s="24" t="s">
        <v>34</v>
      </c>
      <c r="B7" s="28"/>
      <c r="C7" s="28"/>
      <c r="D7" s="28"/>
      <c r="E7" s="28"/>
      <c r="F7" s="28"/>
      <c r="G7" s="28"/>
      <c r="H7" s="37"/>
      <c r="I7" s="28"/>
      <c r="J7" s="37"/>
      <c r="K7" s="28"/>
      <c r="L7" s="37"/>
      <c r="M7" s="37"/>
      <c r="N7" s="37"/>
      <c r="O7" s="28"/>
      <c r="P7" s="37"/>
      <c r="Q7" s="28"/>
      <c r="R7" s="37"/>
      <c r="S7" s="28"/>
      <c r="T7" s="37"/>
      <c r="U7" s="28"/>
      <c r="V7" s="37"/>
      <c r="W7" s="28"/>
      <c r="X7" s="37"/>
      <c r="Y7" s="28"/>
      <c r="Z7" s="37"/>
      <c r="AA7" s="28"/>
      <c r="AB7" s="37"/>
      <c r="AC7" s="28"/>
      <c r="AD7" s="37"/>
      <c r="AE7" s="28"/>
      <c r="AF7" s="29"/>
    </row>
    <row r="8" spans="1:32" s="16" customFormat="1" ht="93.75" x14ac:dyDescent="0.3">
      <c r="A8" s="25" t="s">
        <v>35</v>
      </c>
      <c r="B8" s="30"/>
      <c r="C8" s="31"/>
      <c r="D8" s="31"/>
      <c r="E8" s="32"/>
      <c r="F8" s="32"/>
      <c r="G8" s="32"/>
      <c r="H8" s="38"/>
      <c r="I8" s="32"/>
      <c r="J8" s="38"/>
      <c r="K8" s="32"/>
      <c r="L8" s="38"/>
      <c r="M8" s="38"/>
      <c r="N8" s="38"/>
      <c r="O8" s="32"/>
      <c r="P8" s="38"/>
      <c r="Q8" s="32"/>
      <c r="R8" s="38"/>
      <c r="S8" s="32"/>
      <c r="T8" s="38"/>
      <c r="U8" s="32"/>
      <c r="V8" s="38"/>
      <c r="W8" s="32"/>
      <c r="X8" s="38"/>
      <c r="Y8" s="32"/>
      <c r="Z8" s="38"/>
      <c r="AA8" s="32"/>
      <c r="AB8" s="38"/>
      <c r="AC8" s="32"/>
      <c r="AD8" s="38"/>
      <c r="AE8" s="32"/>
      <c r="AF8" s="33"/>
    </row>
    <row r="9" spans="1:32" s="16" customFormat="1" ht="18.75" x14ac:dyDescent="0.3">
      <c r="A9" s="2" t="s">
        <v>22</v>
      </c>
      <c r="B9" s="34"/>
      <c r="C9" s="31"/>
      <c r="D9" s="31"/>
      <c r="E9" s="32"/>
      <c r="F9" s="32"/>
      <c r="G9" s="32"/>
      <c r="H9" s="38"/>
      <c r="I9" s="32"/>
      <c r="J9" s="38"/>
      <c r="K9" s="32"/>
      <c r="L9" s="38"/>
      <c r="M9" s="38"/>
      <c r="N9" s="38"/>
      <c r="O9" s="32"/>
      <c r="P9" s="38"/>
      <c r="Q9" s="32"/>
      <c r="R9" s="38"/>
      <c r="S9" s="32"/>
      <c r="T9" s="38"/>
      <c r="U9" s="32"/>
      <c r="V9" s="38"/>
      <c r="W9" s="32"/>
      <c r="X9" s="38"/>
      <c r="Y9" s="32"/>
      <c r="Z9" s="38"/>
      <c r="AA9" s="32"/>
      <c r="AB9" s="38"/>
      <c r="AC9" s="32"/>
      <c r="AD9" s="38"/>
      <c r="AE9" s="32"/>
      <c r="AF9" s="33"/>
    </row>
    <row r="10" spans="1:32" s="16" customFormat="1" ht="43.15" customHeight="1" x14ac:dyDescent="0.3">
      <c r="A10" s="23" t="s">
        <v>36</v>
      </c>
      <c r="B10" s="34"/>
      <c r="C10" s="31"/>
      <c r="D10" s="31"/>
      <c r="E10" s="32"/>
      <c r="F10" s="32"/>
      <c r="G10" s="32"/>
      <c r="H10" s="38"/>
      <c r="I10" s="32"/>
      <c r="J10" s="38"/>
      <c r="K10" s="32"/>
      <c r="L10" s="38"/>
      <c r="M10" s="38"/>
      <c r="N10" s="38"/>
      <c r="O10" s="32"/>
      <c r="P10" s="38"/>
      <c r="Q10" s="32"/>
      <c r="R10" s="38"/>
      <c r="S10" s="32"/>
      <c r="T10" s="38"/>
      <c r="U10" s="32"/>
      <c r="V10" s="38"/>
      <c r="W10" s="32"/>
      <c r="X10" s="38"/>
      <c r="Y10" s="32"/>
      <c r="Z10" s="38"/>
      <c r="AA10" s="32"/>
      <c r="AB10" s="38"/>
      <c r="AC10" s="32"/>
      <c r="AD10" s="38"/>
      <c r="AE10" s="32"/>
      <c r="AF10" s="33"/>
    </row>
    <row r="11" spans="1:32" s="49" customFormat="1" ht="56.45" customHeight="1" x14ac:dyDescent="0.3">
      <c r="A11" s="45" t="s">
        <v>30</v>
      </c>
      <c r="B11" s="46">
        <f>B12+B13+B14+B15</f>
        <v>3045.2000000000003</v>
      </c>
      <c r="C11" s="47">
        <f>C12+C13+C14+C15</f>
        <v>1396.71</v>
      </c>
      <c r="D11" s="47">
        <v>1396.71</v>
      </c>
      <c r="E11" s="47">
        <f>E12+E13+E14+E15</f>
        <v>564.6</v>
      </c>
      <c r="F11" s="47">
        <v>18.54</v>
      </c>
      <c r="G11" s="48">
        <v>40.42</v>
      </c>
      <c r="H11" s="48">
        <v>0</v>
      </c>
      <c r="I11" s="47">
        <v>0</v>
      </c>
      <c r="J11" s="48">
        <f>J12+J13</f>
        <v>287.00900000000001</v>
      </c>
      <c r="K11" s="47">
        <f t="shared" ref="K11:AE11" si="0">K12+K13</f>
        <v>267.62</v>
      </c>
      <c r="L11" s="48">
        <f t="shared" si="0"/>
        <v>1109.7</v>
      </c>
      <c r="M11" s="48">
        <f t="shared" si="0"/>
        <v>296.98</v>
      </c>
      <c r="N11" s="48">
        <f t="shared" si="0"/>
        <v>219.684</v>
      </c>
      <c r="O11" s="47">
        <f t="shared" si="0"/>
        <v>0</v>
      </c>
      <c r="P11" s="48">
        <f t="shared" si="0"/>
        <v>139.66900000000001</v>
      </c>
      <c r="Q11" s="47">
        <f t="shared" si="0"/>
        <v>0</v>
      </c>
      <c r="R11" s="48">
        <f t="shared" si="0"/>
        <v>31.646999999999998</v>
      </c>
      <c r="S11" s="47">
        <f t="shared" si="0"/>
        <v>0</v>
      </c>
      <c r="T11" s="48">
        <f t="shared" si="0"/>
        <v>341.00200000000001</v>
      </c>
      <c r="U11" s="47">
        <f t="shared" si="0"/>
        <v>0</v>
      </c>
      <c r="V11" s="48">
        <f t="shared" si="0"/>
        <v>27.798999999999999</v>
      </c>
      <c r="W11" s="47">
        <f t="shared" si="0"/>
        <v>0</v>
      </c>
      <c r="X11" s="48">
        <f t="shared" si="0"/>
        <v>146.386</v>
      </c>
      <c r="Y11" s="47">
        <f t="shared" si="0"/>
        <v>0</v>
      </c>
      <c r="Z11" s="48">
        <f t="shared" si="0"/>
        <v>446.11399999999998</v>
      </c>
      <c r="AA11" s="47">
        <f t="shared" si="0"/>
        <v>0</v>
      </c>
      <c r="AB11" s="48">
        <f t="shared" si="0"/>
        <v>124.09399999999999</v>
      </c>
      <c r="AC11" s="47">
        <f t="shared" si="0"/>
        <v>0</v>
      </c>
      <c r="AD11" s="48">
        <f t="shared" si="0"/>
        <v>172.096</v>
      </c>
      <c r="AE11" s="47">
        <f t="shared" si="0"/>
        <v>0</v>
      </c>
      <c r="AF11" s="181" t="s">
        <v>51</v>
      </c>
    </row>
    <row r="12" spans="1:32" s="16" customFormat="1" ht="55.15" customHeight="1" x14ac:dyDescent="0.3">
      <c r="A12" s="2" t="s">
        <v>24</v>
      </c>
      <c r="B12" s="26">
        <v>0</v>
      </c>
      <c r="C12" s="31">
        <v>0</v>
      </c>
      <c r="D12" s="31">
        <v>0</v>
      </c>
      <c r="E12" s="32">
        <f>K12+M12+O12+Q12+S12+U12+W12+Y12+AA12+AC12+AE12</f>
        <v>0</v>
      </c>
      <c r="F12" s="32"/>
      <c r="G12" s="38"/>
      <c r="H12" s="39">
        <v>0</v>
      </c>
      <c r="I12" s="32"/>
      <c r="J12" s="39">
        <v>0</v>
      </c>
      <c r="K12" s="31">
        <v>0</v>
      </c>
      <c r="L12" s="39">
        <v>0</v>
      </c>
      <c r="M12" s="39"/>
      <c r="N12" s="39">
        <v>0</v>
      </c>
      <c r="O12" s="31"/>
      <c r="P12" s="39">
        <v>0</v>
      </c>
      <c r="Q12" s="31"/>
      <c r="R12" s="39">
        <v>0</v>
      </c>
      <c r="S12" s="31"/>
      <c r="T12" s="39">
        <v>0</v>
      </c>
      <c r="U12" s="31"/>
      <c r="V12" s="39">
        <v>0</v>
      </c>
      <c r="W12" s="31"/>
      <c r="X12" s="39">
        <v>0</v>
      </c>
      <c r="Y12" s="31"/>
      <c r="Z12" s="39">
        <v>0</v>
      </c>
      <c r="AA12" s="31"/>
      <c r="AB12" s="39">
        <v>0</v>
      </c>
      <c r="AC12" s="31"/>
      <c r="AD12" s="39">
        <v>0</v>
      </c>
      <c r="AE12" s="32"/>
      <c r="AF12" s="182"/>
    </row>
    <row r="13" spans="1:32" s="16" customFormat="1" ht="58.9" customHeight="1" x14ac:dyDescent="0.3">
      <c r="A13" s="2" t="s">
        <v>25</v>
      </c>
      <c r="B13" s="50">
        <f>J13+L13+N13+P13+R13+T13+V13+X13+Z13+AB13+AD13</f>
        <v>3045.2000000000003</v>
      </c>
      <c r="C13" s="31">
        <v>1396.71</v>
      </c>
      <c r="D13" s="31">
        <v>1396.71</v>
      </c>
      <c r="E13" s="32">
        <v>564.6</v>
      </c>
      <c r="F13" s="31">
        <v>18.54</v>
      </c>
      <c r="G13" s="39">
        <v>40.42</v>
      </c>
      <c r="H13" s="39">
        <v>0</v>
      </c>
      <c r="I13" s="32"/>
      <c r="J13" s="39">
        <v>287.00900000000001</v>
      </c>
      <c r="K13" s="31">
        <v>267.62</v>
      </c>
      <c r="L13" s="39">
        <v>1109.7</v>
      </c>
      <c r="M13" s="39">
        <v>296.98</v>
      </c>
      <c r="N13" s="39">
        <v>219.684</v>
      </c>
      <c r="O13" s="31"/>
      <c r="P13" s="39">
        <v>139.66900000000001</v>
      </c>
      <c r="Q13" s="31"/>
      <c r="R13" s="39">
        <v>31.646999999999998</v>
      </c>
      <c r="S13" s="31"/>
      <c r="T13" s="39">
        <v>341.00200000000001</v>
      </c>
      <c r="U13" s="31"/>
      <c r="V13" s="39">
        <v>27.798999999999999</v>
      </c>
      <c r="W13" s="31"/>
      <c r="X13" s="39">
        <v>146.386</v>
      </c>
      <c r="Y13" s="31"/>
      <c r="Z13" s="39">
        <v>446.11399999999998</v>
      </c>
      <c r="AA13" s="31"/>
      <c r="AB13" s="39">
        <v>124.09399999999999</v>
      </c>
      <c r="AC13" s="31"/>
      <c r="AD13" s="39">
        <v>172.096</v>
      </c>
      <c r="AE13" s="32"/>
      <c r="AF13" s="183"/>
    </row>
    <row r="14" spans="1:32" s="16" customFormat="1" ht="18.75" x14ac:dyDescent="0.3">
      <c r="A14" s="2" t="s">
        <v>26</v>
      </c>
      <c r="B14" s="34"/>
      <c r="C14" s="31"/>
      <c r="D14" s="31"/>
      <c r="E14" s="32"/>
      <c r="F14" s="32"/>
      <c r="G14" s="32"/>
      <c r="H14" s="38"/>
      <c r="I14" s="32"/>
      <c r="J14" s="39"/>
      <c r="K14" s="31"/>
      <c r="L14" s="39"/>
      <c r="M14" s="39"/>
      <c r="N14" s="39"/>
      <c r="O14" s="31"/>
      <c r="P14" s="39"/>
      <c r="Q14" s="31"/>
      <c r="R14" s="39"/>
      <c r="S14" s="31"/>
      <c r="T14" s="39"/>
      <c r="U14" s="31"/>
      <c r="V14" s="39"/>
      <c r="W14" s="31"/>
      <c r="X14" s="39"/>
      <c r="Y14" s="31"/>
      <c r="Z14" s="39"/>
      <c r="AA14" s="31"/>
      <c r="AB14" s="39"/>
      <c r="AC14" s="31"/>
      <c r="AD14" s="39"/>
      <c r="AE14" s="32"/>
      <c r="AF14" s="33"/>
    </row>
    <row r="15" spans="1:32" s="16" customFormat="1" ht="18.75" x14ac:dyDescent="0.3">
      <c r="A15" s="2" t="s">
        <v>27</v>
      </c>
      <c r="B15" s="34"/>
      <c r="C15" s="31"/>
      <c r="D15" s="31"/>
      <c r="E15" s="32"/>
      <c r="F15" s="32"/>
      <c r="G15" s="32"/>
      <c r="H15" s="38"/>
      <c r="I15" s="32"/>
      <c r="J15" s="38"/>
      <c r="K15" s="32"/>
      <c r="L15" s="38"/>
      <c r="M15" s="38"/>
      <c r="N15" s="38"/>
      <c r="O15" s="32"/>
      <c r="P15" s="38"/>
      <c r="Q15" s="32"/>
      <c r="R15" s="38"/>
      <c r="S15" s="32"/>
      <c r="T15" s="38"/>
      <c r="U15" s="32"/>
      <c r="V15" s="38"/>
      <c r="W15" s="32"/>
      <c r="X15" s="38"/>
      <c r="Y15" s="32"/>
      <c r="Z15" s="38"/>
      <c r="AA15" s="32"/>
      <c r="AB15" s="38"/>
      <c r="AC15" s="32"/>
      <c r="AD15" s="38"/>
      <c r="AE15" s="32"/>
      <c r="AF15" s="33"/>
    </row>
    <row r="16" spans="1:32" s="16" customFormat="1" ht="88.9" customHeight="1" x14ac:dyDescent="0.3">
      <c r="A16" s="22" t="s">
        <v>48</v>
      </c>
      <c r="B16" s="35"/>
      <c r="C16" s="31"/>
      <c r="D16" s="31"/>
      <c r="E16" s="32"/>
      <c r="F16" s="32"/>
      <c r="G16" s="32"/>
      <c r="H16" s="38"/>
      <c r="I16" s="32"/>
      <c r="J16" s="38"/>
      <c r="K16" s="32"/>
      <c r="L16" s="38"/>
      <c r="M16" s="38"/>
      <c r="N16" s="38"/>
      <c r="O16" s="32"/>
      <c r="P16" s="38"/>
      <c r="Q16" s="32"/>
      <c r="R16" s="38"/>
      <c r="S16" s="32"/>
      <c r="T16" s="38"/>
      <c r="U16" s="32"/>
      <c r="V16" s="38"/>
      <c r="W16" s="32"/>
      <c r="X16" s="38"/>
      <c r="Y16" s="32"/>
      <c r="Z16" s="38"/>
      <c r="AA16" s="32"/>
      <c r="AB16" s="38"/>
      <c r="AC16" s="32"/>
      <c r="AD16" s="38"/>
      <c r="AE16" s="32"/>
      <c r="AF16" s="181" t="s">
        <v>50</v>
      </c>
    </row>
    <row r="17" spans="1:32" s="16" customFormat="1" ht="18.75" x14ac:dyDescent="0.3">
      <c r="A17" s="3" t="s">
        <v>30</v>
      </c>
      <c r="B17" s="40">
        <f>B18+B19</f>
        <v>180931.10800000001</v>
      </c>
      <c r="C17" s="32">
        <v>37308.589999999997</v>
      </c>
      <c r="D17" s="32">
        <v>37308.589999999997</v>
      </c>
      <c r="E17" s="32">
        <v>34105.86</v>
      </c>
      <c r="F17" s="32">
        <v>19</v>
      </c>
      <c r="G17" s="38">
        <v>91</v>
      </c>
      <c r="H17" s="38">
        <f>H19</f>
        <v>7282.5879999999997</v>
      </c>
      <c r="I17" s="32">
        <v>5385.6</v>
      </c>
      <c r="J17" s="38">
        <f>J18+J19</f>
        <v>15698.08</v>
      </c>
      <c r="K17" s="32">
        <f>K18+K19</f>
        <v>15698.81</v>
      </c>
      <c r="L17" s="38">
        <f t="shared" ref="L17:AE17" si="1">L18+L19</f>
        <v>14327.93</v>
      </c>
      <c r="M17" s="38">
        <f t="shared" si="1"/>
        <v>13021.45</v>
      </c>
      <c r="N17" s="38">
        <f t="shared" si="1"/>
        <v>14218.093999999999</v>
      </c>
      <c r="O17" s="32">
        <f t="shared" si="1"/>
        <v>0</v>
      </c>
      <c r="P17" s="38">
        <f t="shared" si="1"/>
        <v>21028.6</v>
      </c>
      <c r="Q17" s="32">
        <f t="shared" si="1"/>
        <v>0</v>
      </c>
      <c r="R17" s="38">
        <f t="shared" si="1"/>
        <v>17336.412</v>
      </c>
      <c r="S17" s="32">
        <f t="shared" si="1"/>
        <v>0</v>
      </c>
      <c r="T17" s="38">
        <f t="shared" si="1"/>
        <v>15461.13</v>
      </c>
      <c r="U17" s="32">
        <f t="shared" si="1"/>
        <v>0</v>
      </c>
      <c r="V17" s="38">
        <f t="shared" si="1"/>
        <v>8808.8829999999998</v>
      </c>
      <c r="W17" s="32">
        <f t="shared" si="1"/>
        <v>0</v>
      </c>
      <c r="X17" s="38">
        <f t="shared" si="1"/>
        <v>13486.368</v>
      </c>
      <c r="Y17" s="32">
        <f t="shared" si="1"/>
        <v>0</v>
      </c>
      <c r="Z17" s="38">
        <f t="shared" si="1"/>
        <v>15373.67</v>
      </c>
      <c r="AA17" s="32">
        <f>AA18+AA19</f>
        <v>0</v>
      </c>
      <c r="AB17" s="38">
        <f t="shared" si="1"/>
        <v>12938.093000000001</v>
      </c>
      <c r="AC17" s="32">
        <f t="shared" si="1"/>
        <v>0</v>
      </c>
      <c r="AD17" s="38">
        <f t="shared" si="1"/>
        <v>24971.26</v>
      </c>
      <c r="AE17" s="32">
        <f t="shared" si="1"/>
        <v>0</v>
      </c>
      <c r="AF17" s="182"/>
    </row>
    <row r="18" spans="1:32" s="16" customFormat="1" ht="19.149999999999999" customHeight="1" x14ac:dyDescent="0.3">
      <c r="A18" s="2" t="s">
        <v>24</v>
      </c>
      <c r="B18" s="26">
        <v>0</v>
      </c>
      <c r="C18" s="31">
        <v>0</v>
      </c>
      <c r="D18" s="31">
        <v>0</v>
      </c>
      <c r="E18" s="31">
        <f>K18+M18+O18+Q18+S18+U18+W18+Y18+AA18+AC18+AE18</f>
        <v>0</v>
      </c>
      <c r="F18" s="31">
        <v>0</v>
      </c>
      <c r="G18" s="39">
        <v>0</v>
      </c>
      <c r="H18" s="39">
        <v>0</v>
      </c>
      <c r="I18" s="31">
        <v>0</v>
      </c>
      <c r="J18" s="39">
        <v>0</v>
      </c>
      <c r="K18" s="31">
        <v>0</v>
      </c>
      <c r="L18" s="39">
        <v>0</v>
      </c>
      <c r="M18" s="39">
        <v>0</v>
      </c>
      <c r="N18" s="39">
        <v>0</v>
      </c>
      <c r="O18" s="31"/>
      <c r="P18" s="39">
        <v>0</v>
      </c>
      <c r="Q18" s="31"/>
      <c r="R18" s="39">
        <v>0</v>
      </c>
      <c r="S18" s="31"/>
      <c r="T18" s="39">
        <v>0</v>
      </c>
      <c r="U18" s="31"/>
      <c r="V18" s="39">
        <v>0</v>
      </c>
      <c r="W18" s="31"/>
      <c r="X18" s="39">
        <v>0</v>
      </c>
      <c r="Y18" s="31"/>
      <c r="Z18" s="39">
        <v>0</v>
      </c>
      <c r="AA18" s="31"/>
      <c r="AB18" s="39">
        <v>0</v>
      </c>
      <c r="AC18" s="31"/>
      <c r="AD18" s="39">
        <v>0</v>
      </c>
      <c r="AE18" s="32"/>
      <c r="AF18" s="182"/>
    </row>
    <row r="19" spans="1:32" s="16" customFormat="1" ht="19.149999999999999" customHeight="1" x14ac:dyDescent="0.3">
      <c r="A19" s="2" t="s">
        <v>25</v>
      </c>
      <c r="B19" s="50">
        <f>H19+J19+L19+N19+P19+R19+T19+V19+X19+Z19+AB19+AD19</f>
        <v>180931.10800000001</v>
      </c>
      <c r="C19" s="31">
        <f>H19+J19+L19</f>
        <v>37308.597999999998</v>
      </c>
      <c r="D19" s="31">
        <v>37308.589999999997</v>
      </c>
      <c r="E19" s="31">
        <f>I19+K19+M19</f>
        <v>34105.86</v>
      </c>
      <c r="F19" s="31">
        <v>19</v>
      </c>
      <c r="G19" s="39">
        <v>91</v>
      </c>
      <c r="H19" s="39">
        <v>7282.5879999999997</v>
      </c>
      <c r="I19" s="31">
        <v>5385.6</v>
      </c>
      <c r="J19" s="39">
        <v>15698.08</v>
      </c>
      <c r="K19" s="31">
        <v>15698.81</v>
      </c>
      <c r="L19" s="39">
        <v>14327.93</v>
      </c>
      <c r="M19" s="39">
        <v>13021.45</v>
      </c>
      <c r="N19" s="39">
        <v>14218.093999999999</v>
      </c>
      <c r="O19" s="31"/>
      <c r="P19" s="39">
        <v>21028.6</v>
      </c>
      <c r="Q19" s="31"/>
      <c r="R19" s="39">
        <v>17336.412</v>
      </c>
      <c r="S19" s="31"/>
      <c r="T19" s="39">
        <v>15461.13</v>
      </c>
      <c r="U19" s="31"/>
      <c r="V19" s="39">
        <v>8808.8829999999998</v>
      </c>
      <c r="W19" s="31"/>
      <c r="X19" s="39">
        <v>13486.368</v>
      </c>
      <c r="Y19" s="31"/>
      <c r="Z19" s="39">
        <v>15373.67</v>
      </c>
      <c r="AA19" s="31"/>
      <c r="AB19" s="39">
        <v>12938.093000000001</v>
      </c>
      <c r="AC19" s="31"/>
      <c r="AD19" s="39">
        <v>24971.26</v>
      </c>
      <c r="AE19" s="32"/>
      <c r="AF19" s="183"/>
    </row>
    <row r="20" spans="1:32" s="16" customFormat="1" ht="20.45" customHeight="1" x14ac:dyDescent="0.3">
      <c r="A20" s="2" t="s">
        <v>26</v>
      </c>
      <c r="B20" s="34"/>
      <c r="C20" s="31"/>
      <c r="D20" s="31"/>
      <c r="E20" s="32"/>
      <c r="F20" s="32"/>
      <c r="G20" s="32"/>
      <c r="H20" s="38"/>
      <c r="I20" s="32"/>
      <c r="J20" s="38"/>
      <c r="K20" s="32"/>
      <c r="L20" s="38"/>
      <c r="M20" s="38"/>
      <c r="N20" s="38"/>
      <c r="O20" s="32"/>
      <c r="P20" s="38"/>
      <c r="Q20" s="32"/>
      <c r="R20" s="38"/>
      <c r="S20" s="32"/>
      <c r="T20" s="38"/>
      <c r="U20" s="32"/>
      <c r="V20" s="38"/>
      <c r="W20" s="32"/>
      <c r="X20" s="38"/>
      <c r="Y20" s="32"/>
      <c r="Z20" s="38"/>
      <c r="AA20" s="32"/>
      <c r="AB20" s="38"/>
      <c r="AC20" s="32"/>
      <c r="AD20" s="38"/>
      <c r="AE20" s="32"/>
      <c r="AF20" s="33"/>
    </row>
    <row r="21" spans="1:32" s="16" customFormat="1" ht="20.45" customHeight="1" x14ac:dyDescent="0.3">
      <c r="A21" s="2" t="s">
        <v>27</v>
      </c>
      <c r="B21" s="34"/>
      <c r="C21" s="31"/>
      <c r="D21" s="31"/>
      <c r="E21" s="32"/>
      <c r="F21" s="32"/>
      <c r="G21" s="32"/>
      <c r="H21" s="38"/>
      <c r="I21" s="32"/>
      <c r="J21" s="38"/>
      <c r="K21" s="32"/>
      <c r="L21" s="38"/>
      <c r="M21" s="38"/>
      <c r="N21" s="38"/>
      <c r="O21" s="32"/>
      <c r="P21" s="38"/>
      <c r="Q21" s="32"/>
      <c r="R21" s="38"/>
      <c r="S21" s="32"/>
      <c r="T21" s="38"/>
      <c r="U21" s="32"/>
      <c r="V21" s="38"/>
      <c r="W21" s="32"/>
      <c r="X21" s="38"/>
      <c r="Y21" s="32"/>
      <c r="Z21" s="38"/>
      <c r="AA21" s="32"/>
      <c r="AB21" s="38"/>
      <c r="AC21" s="32"/>
      <c r="AD21" s="38"/>
      <c r="AE21" s="32"/>
      <c r="AF21" s="33"/>
    </row>
    <row r="22" spans="1:32" s="16" customFormat="1" ht="200.45" customHeight="1" x14ac:dyDescent="0.3">
      <c r="A22" s="21" t="s">
        <v>37</v>
      </c>
      <c r="B22" s="30"/>
      <c r="C22" s="32"/>
      <c r="D22" s="32"/>
      <c r="E22" s="32"/>
      <c r="F22" s="32"/>
      <c r="G22" s="32"/>
      <c r="H22" s="38"/>
      <c r="I22" s="32"/>
      <c r="J22" s="38"/>
      <c r="K22" s="32"/>
      <c r="L22" s="38"/>
      <c r="M22" s="38"/>
      <c r="N22" s="38"/>
      <c r="O22" s="32"/>
      <c r="P22" s="38"/>
      <c r="Q22" s="32"/>
      <c r="R22" s="38"/>
      <c r="S22" s="32"/>
      <c r="T22" s="38"/>
      <c r="U22" s="32"/>
      <c r="V22" s="38"/>
      <c r="W22" s="32"/>
      <c r="X22" s="38"/>
      <c r="Y22" s="32"/>
      <c r="Z22" s="38"/>
      <c r="AA22" s="32"/>
      <c r="AB22" s="38"/>
      <c r="AC22" s="32"/>
      <c r="AD22" s="38"/>
      <c r="AE22" s="32"/>
      <c r="AF22" s="33"/>
    </row>
    <row r="23" spans="1:32" s="16" customFormat="1" ht="18.75" x14ac:dyDescent="0.3">
      <c r="A23" s="2" t="s">
        <v>22</v>
      </c>
      <c r="B23" s="34"/>
      <c r="C23" s="31"/>
      <c r="D23" s="31"/>
      <c r="E23" s="32"/>
      <c r="F23" s="32"/>
      <c r="G23" s="32"/>
      <c r="H23" s="38"/>
      <c r="I23" s="32"/>
      <c r="J23" s="38"/>
      <c r="K23" s="32"/>
      <c r="L23" s="38"/>
      <c r="M23" s="38"/>
      <c r="N23" s="38"/>
      <c r="O23" s="32"/>
      <c r="P23" s="38"/>
      <c r="Q23" s="32"/>
      <c r="R23" s="38"/>
      <c r="S23" s="32"/>
      <c r="T23" s="38"/>
      <c r="U23" s="32"/>
      <c r="V23" s="38"/>
      <c r="W23" s="32"/>
      <c r="X23" s="38"/>
      <c r="Y23" s="32"/>
      <c r="Z23" s="38"/>
      <c r="AA23" s="32"/>
      <c r="AB23" s="38"/>
      <c r="AC23" s="32"/>
      <c r="AD23" s="38"/>
      <c r="AE23" s="32"/>
      <c r="AF23" s="33"/>
    </row>
    <row r="24" spans="1:32" s="16" customFormat="1" ht="102.75" customHeight="1" x14ac:dyDescent="0.3">
      <c r="A24" s="23" t="s">
        <v>38</v>
      </c>
      <c r="B24" s="34"/>
      <c r="C24" s="32"/>
      <c r="D24" s="32"/>
      <c r="E24" s="32"/>
      <c r="F24" s="32"/>
      <c r="G24" s="32"/>
      <c r="H24" s="38"/>
      <c r="I24" s="32"/>
      <c r="J24" s="38"/>
      <c r="K24" s="32"/>
      <c r="L24" s="38"/>
      <c r="M24" s="38"/>
      <c r="N24" s="38"/>
      <c r="O24" s="32"/>
      <c r="P24" s="38"/>
      <c r="Q24" s="32"/>
      <c r="R24" s="38"/>
      <c r="S24" s="32"/>
      <c r="T24" s="38"/>
      <c r="U24" s="32"/>
      <c r="V24" s="38"/>
      <c r="W24" s="32"/>
      <c r="X24" s="38"/>
      <c r="Y24" s="32"/>
      <c r="Z24" s="38"/>
      <c r="AA24" s="32"/>
      <c r="AB24" s="38"/>
      <c r="AC24" s="32"/>
      <c r="AD24" s="38"/>
      <c r="AE24" s="32"/>
      <c r="AF24" s="177" t="s">
        <v>52</v>
      </c>
    </row>
    <row r="25" spans="1:32" s="43" customFormat="1" ht="28.15" customHeight="1" x14ac:dyDescent="0.3">
      <c r="A25" s="3" t="s">
        <v>30</v>
      </c>
      <c r="B25" s="40">
        <f>B27</f>
        <v>3669.203</v>
      </c>
      <c r="C25" s="28">
        <v>2748.93</v>
      </c>
      <c r="D25" s="28">
        <v>2748.93</v>
      </c>
      <c r="E25" s="28">
        <v>1878.95</v>
      </c>
      <c r="F25" s="28">
        <v>51.21</v>
      </c>
      <c r="G25" s="37">
        <v>68.349999999999994</v>
      </c>
      <c r="H25" s="37">
        <f>H26+H27</f>
        <v>1706.125</v>
      </c>
      <c r="I25" s="28">
        <f t="shared" ref="I25:AE25" si="2">I26+I27</f>
        <v>179</v>
      </c>
      <c r="J25" s="37">
        <f t="shared" si="2"/>
        <v>533.79999999999995</v>
      </c>
      <c r="K25" s="28">
        <f t="shared" si="2"/>
        <v>1050.94</v>
      </c>
      <c r="L25" s="37">
        <f t="shared" si="2"/>
        <v>509</v>
      </c>
      <c r="M25" s="37">
        <f t="shared" si="2"/>
        <v>649.01</v>
      </c>
      <c r="N25" s="37">
        <f t="shared" si="2"/>
        <v>713.97500000000002</v>
      </c>
      <c r="O25" s="28">
        <f t="shared" si="2"/>
        <v>0</v>
      </c>
      <c r="P25" s="37">
        <f t="shared" si="2"/>
        <v>54.4</v>
      </c>
      <c r="Q25" s="28">
        <f t="shared" si="2"/>
        <v>0</v>
      </c>
      <c r="R25" s="37">
        <f t="shared" si="2"/>
        <v>0</v>
      </c>
      <c r="S25" s="28">
        <f t="shared" si="2"/>
        <v>0</v>
      </c>
      <c r="T25" s="37">
        <f t="shared" si="2"/>
        <v>29</v>
      </c>
      <c r="U25" s="28">
        <f t="shared" si="2"/>
        <v>0</v>
      </c>
      <c r="V25" s="37">
        <f t="shared" si="2"/>
        <v>0</v>
      </c>
      <c r="W25" s="28">
        <f t="shared" si="2"/>
        <v>0</v>
      </c>
      <c r="X25" s="37">
        <f t="shared" si="2"/>
        <v>76</v>
      </c>
      <c r="Y25" s="28">
        <f t="shared" si="2"/>
        <v>0</v>
      </c>
      <c r="Z25" s="37">
        <f t="shared" si="2"/>
        <v>23.6</v>
      </c>
      <c r="AA25" s="28">
        <f t="shared" si="2"/>
        <v>0</v>
      </c>
      <c r="AB25" s="37">
        <f t="shared" si="2"/>
        <v>23.263000000000002</v>
      </c>
      <c r="AC25" s="28">
        <f t="shared" si="2"/>
        <v>0</v>
      </c>
      <c r="AD25" s="37">
        <f t="shared" si="2"/>
        <v>0.04</v>
      </c>
      <c r="AE25" s="28">
        <f t="shared" si="2"/>
        <v>0</v>
      </c>
      <c r="AF25" s="178"/>
    </row>
    <row r="26" spans="1:32" s="16" customFormat="1" ht="18.75" x14ac:dyDescent="0.3">
      <c r="A26" s="2" t="s">
        <v>24</v>
      </c>
      <c r="B26" s="26">
        <v>0</v>
      </c>
      <c r="C26" s="31">
        <v>0</v>
      </c>
      <c r="D26" s="31">
        <v>0</v>
      </c>
      <c r="E26" s="31">
        <f>K26+M26+O26+Q26+S26+U26+W26+Y26+AA26+AC26+AE26</f>
        <v>0</v>
      </c>
      <c r="F26" s="31">
        <v>0</v>
      </c>
      <c r="G26" s="39">
        <v>0</v>
      </c>
      <c r="H26" s="39">
        <v>0</v>
      </c>
      <c r="I26" s="31">
        <v>0</v>
      </c>
      <c r="J26" s="39">
        <v>0</v>
      </c>
      <c r="K26" s="31">
        <v>0</v>
      </c>
      <c r="L26" s="39">
        <v>0</v>
      </c>
      <c r="M26" s="39">
        <v>0</v>
      </c>
      <c r="N26" s="38"/>
      <c r="O26" s="32"/>
      <c r="P26" s="38"/>
      <c r="Q26" s="32"/>
      <c r="R26" s="38"/>
      <c r="S26" s="32"/>
      <c r="T26" s="38"/>
      <c r="U26" s="32"/>
      <c r="V26" s="38"/>
      <c r="W26" s="32"/>
      <c r="X26" s="38"/>
      <c r="Y26" s="32"/>
      <c r="Z26" s="38"/>
      <c r="AA26" s="32"/>
      <c r="AB26" s="38"/>
      <c r="AC26" s="32"/>
      <c r="AD26" s="38"/>
      <c r="AE26" s="32"/>
      <c r="AF26" s="178"/>
    </row>
    <row r="27" spans="1:32" s="16" customFormat="1" ht="18.75" x14ac:dyDescent="0.3">
      <c r="A27" s="2" t="s">
        <v>25</v>
      </c>
      <c r="B27" s="50">
        <f>H27+J27+L27+N27+P27+T27+X27+Z27+AB27+AD27</f>
        <v>3669.203</v>
      </c>
      <c r="C27" s="31">
        <f>H27+J27+L27</f>
        <v>2748.9250000000002</v>
      </c>
      <c r="D27" s="31">
        <v>2748.93</v>
      </c>
      <c r="E27" s="31">
        <v>1878.95</v>
      </c>
      <c r="F27" s="31">
        <v>51.21</v>
      </c>
      <c r="G27" s="51">
        <v>68.349999999999994</v>
      </c>
      <c r="H27" s="39">
        <v>1706.125</v>
      </c>
      <c r="I27" s="31">
        <v>179</v>
      </c>
      <c r="J27" s="39">
        <v>533.79999999999995</v>
      </c>
      <c r="K27" s="31">
        <v>1050.94</v>
      </c>
      <c r="L27" s="39">
        <v>509</v>
      </c>
      <c r="M27" s="39">
        <v>649.01</v>
      </c>
      <c r="N27" s="39">
        <v>713.97500000000002</v>
      </c>
      <c r="O27" s="31"/>
      <c r="P27" s="39">
        <v>54.4</v>
      </c>
      <c r="Q27" s="31"/>
      <c r="R27" s="39"/>
      <c r="S27" s="31"/>
      <c r="T27" s="39">
        <v>29</v>
      </c>
      <c r="U27" s="31"/>
      <c r="V27" s="39"/>
      <c r="W27" s="31"/>
      <c r="X27" s="39">
        <v>76</v>
      </c>
      <c r="Y27" s="31"/>
      <c r="Z27" s="39">
        <v>23.6</v>
      </c>
      <c r="AA27" s="31"/>
      <c r="AB27" s="39">
        <v>23.263000000000002</v>
      </c>
      <c r="AC27" s="31"/>
      <c r="AD27" s="39">
        <v>0.04</v>
      </c>
      <c r="AE27" s="32"/>
      <c r="AF27" s="179"/>
    </row>
    <row r="28" spans="1:32" s="16" customFormat="1" ht="18.75" x14ac:dyDescent="0.3">
      <c r="A28" s="2" t="s">
        <v>26</v>
      </c>
      <c r="B28" s="34"/>
      <c r="C28" s="31"/>
      <c r="D28" s="31"/>
      <c r="E28" s="32"/>
      <c r="F28" s="32"/>
      <c r="G28" s="32"/>
      <c r="H28" s="38"/>
      <c r="I28" s="32"/>
      <c r="J28" s="38"/>
      <c r="K28" s="32"/>
      <c r="L28" s="38"/>
      <c r="M28" s="38"/>
      <c r="N28" s="38"/>
      <c r="O28" s="32"/>
      <c r="P28" s="38"/>
      <c r="Q28" s="32"/>
      <c r="R28" s="38"/>
      <c r="S28" s="32"/>
      <c r="T28" s="38"/>
      <c r="U28" s="32"/>
      <c r="V28" s="38"/>
      <c r="W28" s="32"/>
      <c r="X28" s="38"/>
      <c r="Y28" s="32"/>
      <c r="Z28" s="38"/>
      <c r="AA28" s="32"/>
      <c r="AB28" s="38"/>
      <c r="AC28" s="32"/>
      <c r="AD28" s="38"/>
      <c r="AE28" s="32"/>
      <c r="AF28" s="33"/>
    </row>
    <row r="29" spans="1:32" s="16" customFormat="1" ht="18.75" x14ac:dyDescent="0.3">
      <c r="A29" s="2" t="s">
        <v>27</v>
      </c>
      <c r="B29" s="34"/>
      <c r="C29" s="31"/>
      <c r="D29" s="31"/>
      <c r="E29" s="32"/>
      <c r="F29" s="32"/>
      <c r="G29" s="32"/>
      <c r="H29" s="38"/>
      <c r="I29" s="32"/>
      <c r="J29" s="38"/>
      <c r="K29" s="32"/>
      <c r="L29" s="38"/>
      <c r="M29" s="38"/>
      <c r="N29" s="38"/>
      <c r="O29" s="32"/>
      <c r="P29" s="38"/>
      <c r="Q29" s="32"/>
      <c r="R29" s="38"/>
      <c r="S29" s="32"/>
      <c r="T29" s="38"/>
      <c r="U29" s="32"/>
      <c r="V29" s="38"/>
      <c r="W29" s="32"/>
      <c r="X29" s="38"/>
      <c r="Y29" s="32"/>
      <c r="Z29" s="38"/>
      <c r="AA29" s="32"/>
      <c r="AB29" s="38"/>
      <c r="AC29" s="32"/>
      <c r="AD29" s="38"/>
      <c r="AE29" s="32"/>
      <c r="AF29" s="33"/>
    </row>
    <row r="30" spans="1:32" s="16" customFormat="1" ht="75" customHeight="1" x14ac:dyDescent="0.3">
      <c r="A30" s="24" t="s">
        <v>39</v>
      </c>
      <c r="B30" s="28"/>
      <c r="C30" s="28"/>
      <c r="D30" s="28"/>
      <c r="E30" s="32"/>
      <c r="F30" s="28"/>
      <c r="G30" s="28"/>
      <c r="H30" s="38"/>
      <c r="I30" s="28"/>
      <c r="J30" s="37"/>
      <c r="K30" s="28"/>
      <c r="L30" s="37"/>
      <c r="M30" s="37"/>
      <c r="N30" s="37"/>
      <c r="O30" s="28"/>
      <c r="P30" s="37"/>
      <c r="Q30" s="28"/>
      <c r="R30" s="37"/>
      <c r="S30" s="28"/>
      <c r="T30" s="37"/>
      <c r="U30" s="28"/>
      <c r="V30" s="37"/>
      <c r="W30" s="28"/>
      <c r="X30" s="37"/>
      <c r="Y30" s="28"/>
      <c r="Z30" s="37"/>
      <c r="AA30" s="28"/>
      <c r="AB30" s="37"/>
      <c r="AC30" s="28"/>
      <c r="AD30" s="37"/>
      <c r="AE30" s="28"/>
      <c r="AF30" s="29"/>
    </row>
    <row r="31" spans="1:32" s="16" customFormat="1" ht="133.9" customHeight="1" x14ac:dyDescent="0.3">
      <c r="A31" s="25" t="s">
        <v>40</v>
      </c>
      <c r="B31" s="30"/>
      <c r="C31" s="31"/>
      <c r="D31" s="31"/>
      <c r="E31" s="32"/>
      <c r="F31" s="32"/>
      <c r="G31" s="32"/>
      <c r="H31" s="38"/>
      <c r="I31" s="32"/>
      <c r="J31" s="38"/>
      <c r="K31" s="32"/>
      <c r="L31" s="38"/>
      <c r="M31" s="38"/>
      <c r="N31" s="38"/>
      <c r="O31" s="32"/>
      <c r="P31" s="38"/>
      <c r="Q31" s="32"/>
      <c r="R31" s="38"/>
      <c r="S31" s="32"/>
      <c r="T31" s="38"/>
      <c r="U31" s="32"/>
      <c r="V31" s="38"/>
      <c r="W31" s="32"/>
      <c r="X31" s="38"/>
      <c r="Y31" s="32"/>
      <c r="Z31" s="38"/>
      <c r="AA31" s="32"/>
      <c r="AB31" s="38"/>
      <c r="AC31" s="32"/>
      <c r="AD31" s="38"/>
      <c r="AE31" s="32"/>
      <c r="AF31" s="33"/>
    </row>
    <row r="32" spans="1:32" s="16" customFormat="1" ht="115.15" customHeight="1" x14ac:dyDescent="0.3">
      <c r="A32" s="23" t="s">
        <v>41</v>
      </c>
      <c r="B32" s="34"/>
      <c r="C32" s="32"/>
      <c r="D32" s="32"/>
      <c r="E32" s="32"/>
      <c r="F32" s="32"/>
      <c r="G32" s="32"/>
      <c r="H32" s="38"/>
      <c r="I32" s="32"/>
      <c r="J32" s="38"/>
      <c r="K32" s="32"/>
      <c r="L32" s="38"/>
      <c r="M32" s="38"/>
      <c r="N32" s="38"/>
      <c r="O32" s="32"/>
      <c r="P32" s="38"/>
      <c r="Q32" s="32"/>
      <c r="R32" s="38"/>
      <c r="S32" s="32"/>
      <c r="T32" s="38"/>
      <c r="U32" s="32"/>
      <c r="V32" s="38"/>
      <c r="W32" s="32"/>
      <c r="X32" s="38"/>
      <c r="Y32" s="32"/>
      <c r="Z32" s="38"/>
      <c r="AA32" s="32"/>
      <c r="AB32" s="38"/>
      <c r="AC32" s="32"/>
      <c r="AD32" s="38"/>
      <c r="AE32" s="32"/>
      <c r="AF32" s="181"/>
    </row>
    <row r="33" spans="1:44" s="16" customFormat="1" ht="18.75" x14ac:dyDescent="0.3">
      <c r="A33" s="3" t="s">
        <v>30</v>
      </c>
      <c r="B33" s="27">
        <f>B35</f>
        <v>7579.0000000000009</v>
      </c>
      <c r="C33" s="32">
        <v>2605.31</v>
      </c>
      <c r="D33" s="32">
        <v>2605.31</v>
      </c>
      <c r="E33" s="32">
        <v>2557.0500000000002</v>
      </c>
      <c r="F33" s="32">
        <v>34</v>
      </c>
      <c r="G33" s="32">
        <v>98</v>
      </c>
      <c r="H33" s="38">
        <f>H35</f>
        <v>1733.38</v>
      </c>
      <c r="I33" s="32">
        <f t="shared" ref="I33:AE33" si="3">I34+I35</f>
        <v>1346</v>
      </c>
      <c r="J33" s="38">
        <v>557.97</v>
      </c>
      <c r="K33" s="32">
        <v>903.05</v>
      </c>
      <c r="L33" s="38">
        <f>L34+L35</f>
        <v>313.95999999999998</v>
      </c>
      <c r="M33" s="38">
        <f t="shared" si="3"/>
        <v>308</v>
      </c>
      <c r="N33" s="38">
        <f t="shared" si="3"/>
        <v>504.14</v>
      </c>
      <c r="O33" s="32">
        <f t="shared" si="3"/>
        <v>0</v>
      </c>
      <c r="P33" s="38">
        <f t="shared" si="3"/>
        <v>652.63</v>
      </c>
      <c r="Q33" s="32">
        <f t="shared" si="3"/>
        <v>0</v>
      </c>
      <c r="R33" s="38">
        <f t="shared" si="3"/>
        <v>723.19</v>
      </c>
      <c r="S33" s="32">
        <f t="shared" si="3"/>
        <v>0</v>
      </c>
      <c r="T33" s="38">
        <f t="shared" si="3"/>
        <v>649.80999999999995</v>
      </c>
      <c r="U33" s="32">
        <f t="shared" si="3"/>
        <v>0</v>
      </c>
      <c r="V33" s="38">
        <f t="shared" si="3"/>
        <v>425.14</v>
      </c>
      <c r="W33" s="32">
        <f t="shared" si="3"/>
        <v>0</v>
      </c>
      <c r="X33" s="38">
        <f t="shared" si="3"/>
        <v>502.13</v>
      </c>
      <c r="Y33" s="32">
        <f t="shared" si="3"/>
        <v>0</v>
      </c>
      <c r="Z33" s="38">
        <f t="shared" si="3"/>
        <v>585.94000000000005</v>
      </c>
      <c r="AA33" s="32">
        <f t="shared" si="3"/>
        <v>0</v>
      </c>
      <c r="AB33" s="38">
        <f t="shared" si="3"/>
        <v>263.31</v>
      </c>
      <c r="AC33" s="32">
        <f t="shared" si="3"/>
        <v>0</v>
      </c>
      <c r="AD33" s="38">
        <f t="shared" si="3"/>
        <v>667.4</v>
      </c>
      <c r="AE33" s="32">
        <f t="shared" si="3"/>
        <v>0</v>
      </c>
      <c r="AF33" s="182"/>
    </row>
    <row r="34" spans="1:44" s="16" customFormat="1" ht="18.75" x14ac:dyDescent="0.3">
      <c r="A34" s="2" t="s">
        <v>24</v>
      </c>
      <c r="B34" s="26">
        <v>0</v>
      </c>
      <c r="C34" s="31">
        <v>0</v>
      </c>
      <c r="D34" s="31">
        <v>0</v>
      </c>
      <c r="E34" s="31">
        <f>K34+M34+O34+Q34+S34+U34+W34+Y34+AA34+AC34+AE34</f>
        <v>0</v>
      </c>
      <c r="F34" s="31">
        <v>0</v>
      </c>
      <c r="G34" s="31">
        <v>0</v>
      </c>
      <c r="H34" s="39">
        <v>0</v>
      </c>
      <c r="I34" s="31">
        <v>0</v>
      </c>
      <c r="J34" s="39">
        <v>0</v>
      </c>
      <c r="K34" s="31">
        <v>0</v>
      </c>
      <c r="L34" s="39">
        <v>0</v>
      </c>
      <c r="M34" s="39">
        <v>0</v>
      </c>
      <c r="N34" s="39">
        <v>0</v>
      </c>
      <c r="O34" s="32"/>
      <c r="P34" s="38"/>
      <c r="Q34" s="32"/>
      <c r="R34" s="38"/>
      <c r="S34" s="32"/>
      <c r="T34" s="38"/>
      <c r="U34" s="32"/>
      <c r="V34" s="38"/>
      <c r="W34" s="32"/>
      <c r="X34" s="38"/>
      <c r="Y34" s="32"/>
      <c r="Z34" s="38"/>
      <c r="AA34" s="32"/>
      <c r="AB34" s="38"/>
      <c r="AC34" s="32"/>
      <c r="AD34" s="38"/>
      <c r="AE34" s="32"/>
      <c r="AF34" s="182"/>
    </row>
    <row r="35" spans="1:44" s="16" customFormat="1" ht="18.75" x14ac:dyDescent="0.3">
      <c r="A35" s="2" t="s">
        <v>25</v>
      </c>
      <c r="B35" s="26">
        <f>H35+J35+L35+N35+P35+R35+T35+V35+X35+Z35+AB35+AD35</f>
        <v>7579.0000000000009</v>
      </c>
      <c r="C35" s="31">
        <f>H35+J35+L35</f>
        <v>2605.3100000000004</v>
      </c>
      <c r="D35" s="31">
        <v>2605.31</v>
      </c>
      <c r="E35" s="31">
        <f>I35+K35+M35</f>
        <v>2557.0500000000002</v>
      </c>
      <c r="F35" s="31">
        <v>34</v>
      </c>
      <c r="G35" s="31">
        <v>98</v>
      </c>
      <c r="H35" s="39">
        <v>1733.38</v>
      </c>
      <c r="I35" s="31">
        <v>1346</v>
      </c>
      <c r="J35" s="39">
        <v>557.97</v>
      </c>
      <c r="K35" s="31">
        <v>903.05</v>
      </c>
      <c r="L35" s="39">
        <v>313.95999999999998</v>
      </c>
      <c r="M35" s="39">
        <v>308</v>
      </c>
      <c r="N35" s="39">
        <v>504.14</v>
      </c>
      <c r="O35" s="31"/>
      <c r="P35" s="39">
        <v>652.63</v>
      </c>
      <c r="Q35" s="31"/>
      <c r="R35" s="39">
        <v>723.19</v>
      </c>
      <c r="S35" s="31"/>
      <c r="T35" s="39">
        <v>649.80999999999995</v>
      </c>
      <c r="U35" s="31"/>
      <c r="V35" s="39">
        <v>425.14</v>
      </c>
      <c r="W35" s="31"/>
      <c r="X35" s="39">
        <v>502.13</v>
      </c>
      <c r="Y35" s="31"/>
      <c r="Z35" s="39">
        <v>585.94000000000005</v>
      </c>
      <c r="AA35" s="31"/>
      <c r="AB35" s="39">
        <v>263.31</v>
      </c>
      <c r="AC35" s="31"/>
      <c r="AD35" s="39">
        <v>667.4</v>
      </c>
      <c r="AE35" s="32"/>
      <c r="AF35" s="183"/>
    </row>
    <row r="36" spans="1:44" s="16" customFormat="1" ht="18.75" x14ac:dyDescent="0.3">
      <c r="A36" s="2" t="s">
        <v>26</v>
      </c>
      <c r="B36" s="34"/>
      <c r="C36" s="31"/>
      <c r="D36" s="31"/>
      <c r="E36" s="32"/>
      <c r="F36" s="32"/>
      <c r="G36" s="32"/>
      <c r="H36" s="38"/>
      <c r="I36" s="32"/>
      <c r="J36" s="38"/>
      <c r="K36" s="32"/>
      <c r="L36" s="38"/>
      <c r="M36" s="38"/>
      <c r="N36" s="38"/>
      <c r="O36" s="32"/>
      <c r="P36" s="38"/>
      <c r="Q36" s="32"/>
      <c r="R36" s="38"/>
      <c r="S36" s="32"/>
      <c r="T36" s="38"/>
      <c r="U36" s="32"/>
      <c r="V36" s="38"/>
      <c r="W36" s="32"/>
      <c r="X36" s="38"/>
      <c r="Y36" s="32"/>
      <c r="Z36" s="38"/>
      <c r="AA36" s="32"/>
      <c r="AB36" s="38"/>
      <c r="AC36" s="32"/>
      <c r="AD36" s="38"/>
      <c r="AE36" s="32"/>
      <c r="AF36" s="33"/>
    </row>
    <row r="37" spans="1:44" s="16" customFormat="1" ht="18.75" x14ac:dyDescent="0.3">
      <c r="A37" s="2" t="s">
        <v>27</v>
      </c>
      <c r="B37" s="34"/>
      <c r="C37" s="31"/>
      <c r="D37" s="31"/>
      <c r="E37" s="32"/>
      <c r="F37" s="32"/>
      <c r="G37" s="32"/>
      <c r="H37" s="38"/>
      <c r="I37" s="32"/>
      <c r="J37" s="38"/>
      <c r="K37" s="32"/>
      <c r="L37" s="38"/>
      <c r="M37" s="38"/>
      <c r="N37" s="38"/>
      <c r="O37" s="32"/>
      <c r="P37" s="38"/>
      <c r="Q37" s="32"/>
      <c r="R37" s="38"/>
      <c r="S37" s="32"/>
      <c r="T37" s="38"/>
      <c r="U37" s="32"/>
      <c r="V37" s="38"/>
      <c r="W37" s="32"/>
      <c r="X37" s="38"/>
      <c r="Y37" s="32"/>
      <c r="Z37" s="38"/>
      <c r="AA37" s="32"/>
      <c r="AB37" s="38"/>
      <c r="AC37" s="32"/>
      <c r="AD37" s="38"/>
      <c r="AE37" s="32"/>
      <c r="AF37" s="33"/>
    </row>
    <row r="38" spans="1:44" s="44" customFormat="1" ht="18.75" x14ac:dyDescent="0.3">
      <c r="A38" s="3" t="s">
        <v>31</v>
      </c>
      <c r="B38" s="27">
        <f>B39+B40</f>
        <v>195224.51100000003</v>
      </c>
      <c r="C38" s="32">
        <f>C40+C39</f>
        <v>44059.542999999998</v>
      </c>
      <c r="D38" s="32">
        <f t="shared" ref="D38:AE38" si="4">D40+D39</f>
        <v>44059.539999999994</v>
      </c>
      <c r="E38" s="32">
        <f t="shared" si="4"/>
        <v>39106.46</v>
      </c>
      <c r="F38" s="32">
        <v>20.03</v>
      </c>
      <c r="G38" s="32">
        <v>89</v>
      </c>
      <c r="H38" s="32">
        <f t="shared" si="4"/>
        <v>10722.093000000001</v>
      </c>
      <c r="I38" s="32">
        <f t="shared" si="4"/>
        <v>6910.6</v>
      </c>
      <c r="J38" s="32">
        <f t="shared" si="4"/>
        <v>17076.859</v>
      </c>
      <c r="K38" s="32">
        <f t="shared" si="4"/>
        <v>17920.419999999998</v>
      </c>
      <c r="L38" s="32">
        <f t="shared" si="4"/>
        <v>16260.59</v>
      </c>
      <c r="M38" s="38">
        <f t="shared" si="4"/>
        <v>14275.44</v>
      </c>
      <c r="N38" s="32">
        <f t="shared" si="4"/>
        <v>15655.892999999998</v>
      </c>
      <c r="O38" s="32">
        <f t="shared" si="4"/>
        <v>0</v>
      </c>
      <c r="P38" s="32">
        <f t="shared" si="4"/>
        <v>21875.299000000003</v>
      </c>
      <c r="Q38" s="32">
        <f t="shared" si="4"/>
        <v>0</v>
      </c>
      <c r="R38" s="32">
        <f t="shared" si="4"/>
        <v>18091.249</v>
      </c>
      <c r="S38" s="32">
        <f t="shared" si="4"/>
        <v>0</v>
      </c>
      <c r="T38" s="32">
        <f t="shared" si="4"/>
        <v>16480.941999999999</v>
      </c>
      <c r="U38" s="32">
        <f t="shared" si="4"/>
        <v>0</v>
      </c>
      <c r="V38" s="32">
        <f t="shared" si="4"/>
        <v>9261.8220000000001</v>
      </c>
      <c r="W38" s="32">
        <f t="shared" si="4"/>
        <v>0</v>
      </c>
      <c r="X38" s="32">
        <f t="shared" si="4"/>
        <v>14210.884</v>
      </c>
      <c r="Y38" s="32">
        <f t="shared" si="4"/>
        <v>0</v>
      </c>
      <c r="Z38" s="32">
        <f t="shared" si="4"/>
        <v>16429.324000000001</v>
      </c>
      <c r="AA38" s="32">
        <f t="shared" si="4"/>
        <v>0</v>
      </c>
      <c r="AB38" s="32">
        <f t="shared" si="4"/>
        <v>13348.76</v>
      </c>
      <c r="AC38" s="32">
        <f t="shared" si="4"/>
        <v>0</v>
      </c>
      <c r="AD38" s="32">
        <f t="shared" si="4"/>
        <v>25810.796000000002</v>
      </c>
      <c r="AE38" s="32">
        <f t="shared" si="4"/>
        <v>0</v>
      </c>
      <c r="AF38" s="33"/>
    </row>
    <row r="39" spans="1:44" s="16" customFormat="1" ht="18.75" x14ac:dyDescent="0.3">
      <c r="A39" s="2" t="s">
        <v>24</v>
      </c>
      <c r="B39" s="26">
        <f>B26+B18+B12+B34</f>
        <v>0</v>
      </c>
      <c r="C39" s="31">
        <v>0</v>
      </c>
      <c r="D39" s="31">
        <v>0</v>
      </c>
      <c r="E39" s="31">
        <f>K39+M39+O39+Q39+S39+U39+W39+Y39+AA39+AC39+AE39</f>
        <v>0</v>
      </c>
      <c r="F39" s="31">
        <v>0</v>
      </c>
      <c r="G39" s="31">
        <v>0</v>
      </c>
      <c r="H39" s="39">
        <v>0</v>
      </c>
      <c r="I39" s="31">
        <v>0</v>
      </c>
      <c r="J39" s="39">
        <v>0</v>
      </c>
      <c r="K39" s="31">
        <v>0</v>
      </c>
      <c r="L39" s="39">
        <v>0</v>
      </c>
      <c r="M39" s="39">
        <v>0</v>
      </c>
      <c r="N39" s="39">
        <v>0</v>
      </c>
      <c r="O39" s="31"/>
      <c r="P39" s="39">
        <v>0</v>
      </c>
      <c r="Q39" s="31"/>
      <c r="R39" s="39">
        <v>0</v>
      </c>
      <c r="S39" s="31"/>
      <c r="T39" s="39">
        <v>0</v>
      </c>
      <c r="U39" s="31"/>
      <c r="V39" s="39">
        <v>0</v>
      </c>
      <c r="W39" s="31"/>
      <c r="X39" s="39">
        <v>0</v>
      </c>
      <c r="Y39" s="31"/>
      <c r="Z39" s="39">
        <v>0</v>
      </c>
      <c r="AA39" s="31"/>
      <c r="AB39" s="39">
        <v>0</v>
      </c>
      <c r="AC39" s="31"/>
      <c r="AD39" s="39">
        <v>0</v>
      </c>
      <c r="AE39" s="31"/>
      <c r="AF39" s="36"/>
    </row>
    <row r="40" spans="1:44" s="16" customFormat="1" ht="18.75" x14ac:dyDescent="0.3">
      <c r="A40" s="2" t="s">
        <v>25</v>
      </c>
      <c r="B40" s="26">
        <f>B13+B19+B27+B35</f>
        <v>195224.51100000003</v>
      </c>
      <c r="C40" s="31">
        <f t="shared" ref="C40:AE40" si="5">C13+C19+C27+C35</f>
        <v>44059.542999999998</v>
      </c>
      <c r="D40" s="31">
        <f t="shared" si="5"/>
        <v>44059.539999999994</v>
      </c>
      <c r="E40" s="31">
        <f>I40+K40+M40</f>
        <v>39106.46</v>
      </c>
      <c r="F40" s="31">
        <v>20.03</v>
      </c>
      <c r="G40" s="31">
        <v>89</v>
      </c>
      <c r="H40" s="39">
        <f t="shared" si="5"/>
        <v>10722.093000000001</v>
      </c>
      <c r="I40" s="31">
        <f t="shared" si="5"/>
        <v>6910.6</v>
      </c>
      <c r="J40" s="39">
        <f t="shared" si="5"/>
        <v>17076.859</v>
      </c>
      <c r="K40" s="31">
        <f t="shared" si="5"/>
        <v>17920.419999999998</v>
      </c>
      <c r="L40" s="39">
        <f t="shared" si="5"/>
        <v>16260.59</v>
      </c>
      <c r="M40" s="39">
        <f t="shared" si="5"/>
        <v>14275.44</v>
      </c>
      <c r="N40" s="39">
        <f t="shared" si="5"/>
        <v>15655.892999999998</v>
      </c>
      <c r="O40" s="31">
        <f t="shared" si="5"/>
        <v>0</v>
      </c>
      <c r="P40" s="39">
        <f t="shared" si="5"/>
        <v>21875.299000000003</v>
      </c>
      <c r="Q40" s="31">
        <f t="shared" si="5"/>
        <v>0</v>
      </c>
      <c r="R40" s="39">
        <f t="shared" si="5"/>
        <v>18091.249</v>
      </c>
      <c r="S40" s="31">
        <f t="shared" si="5"/>
        <v>0</v>
      </c>
      <c r="T40" s="39">
        <f t="shared" si="5"/>
        <v>16480.941999999999</v>
      </c>
      <c r="U40" s="31">
        <f t="shared" si="5"/>
        <v>0</v>
      </c>
      <c r="V40" s="39">
        <f t="shared" si="5"/>
        <v>9261.8220000000001</v>
      </c>
      <c r="W40" s="31">
        <f t="shared" si="5"/>
        <v>0</v>
      </c>
      <c r="X40" s="39">
        <f t="shared" si="5"/>
        <v>14210.884</v>
      </c>
      <c r="Y40" s="31">
        <f t="shared" si="5"/>
        <v>0</v>
      </c>
      <c r="Z40" s="39">
        <f t="shared" si="5"/>
        <v>16429.324000000001</v>
      </c>
      <c r="AA40" s="31">
        <f t="shared" si="5"/>
        <v>0</v>
      </c>
      <c r="AB40" s="39">
        <f t="shared" si="5"/>
        <v>13348.76</v>
      </c>
      <c r="AC40" s="31">
        <f t="shared" si="5"/>
        <v>0</v>
      </c>
      <c r="AD40" s="39">
        <f t="shared" si="5"/>
        <v>25810.796000000002</v>
      </c>
      <c r="AE40" s="31">
        <f t="shared" si="5"/>
        <v>0</v>
      </c>
      <c r="AF40" s="36"/>
    </row>
    <row r="41" spans="1:44" s="16" customFormat="1" ht="18.75" x14ac:dyDescent="0.3">
      <c r="A41" s="2" t="s">
        <v>26</v>
      </c>
      <c r="B41" s="34"/>
      <c r="C41" s="31"/>
      <c r="D41" s="31"/>
      <c r="E41" s="32">
        <f>K41+M41+O41+Q41+S41+U41+W41+Y41+AA41+AC41+AE41</f>
        <v>0</v>
      </c>
      <c r="F41" s="32"/>
      <c r="G41" s="32"/>
      <c r="H41" s="38"/>
      <c r="I41" s="32"/>
      <c r="J41" s="38"/>
      <c r="K41" s="32"/>
      <c r="L41" s="38"/>
      <c r="M41" s="38"/>
      <c r="N41" s="38"/>
      <c r="O41" s="32"/>
      <c r="P41" s="38"/>
      <c r="Q41" s="32"/>
      <c r="R41" s="38"/>
      <c r="S41" s="32"/>
      <c r="T41" s="38"/>
      <c r="U41" s="32"/>
      <c r="V41" s="38"/>
      <c r="W41" s="32"/>
      <c r="X41" s="38"/>
      <c r="Y41" s="32"/>
      <c r="Z41" s="38"/>
      <c r="AA41" s="32"/>
      <c r="AB41" s="38"/>
      <c r="AC41" s="32"/>
      <c r="AD41" s="38"/>
      <c r="AE41" s="32"/>
      <c r="AF41" s="33"/>
    </row>
    <row r="42" spans="1:44" s="16" customFormat="1" ht="18.75" x14ac:dyDescent="0.3">
      <c r="A42" s="2" t="s">
        <v>27</v>
      </c>
      <c r="B42" s="34"/>
      <c r="C42" s="31"/>
      <c r="D42" s="31"/>
      <c r="E42" s="32">
        <f>K42+M42+O42+Q42+S42+U42+W42+Y42+AA42+AC42+AE42</f>
        <v>0</v>
      </c>
      <c r="F42" s="32"/>
      <c r="G42" s="32"/>
      <c r="H42" s="38"/>
      <c r="I42" s="32"/>
      <c r="J42" s="38"/>
      <c r="K42" s="32"/>
      <c r="L42" s="38"/>
      <c r="M42" s="38"/>
      <c r="N42" s="38"/>
      <c r="O42" s="32"/>
      <c r="P42" s="38"/>
      <c r="Q42" s="32"/>
      <c r="R42" s="38"/>
      <c r="S42" s="32"/>
      <c r="T42" s="38"/>
      <c r="U42" s="32"/>
      <c r="V42" s="38"/>
      <c r="W42" s="32"/>
      <c r="X42" s="38"/>
      <c r="Y42" s="32"/>
      <c r="Z42" s="38"/>
      <c r="AA42" s="32"/>
      <c r="AB42" s="38"/>
      <c r="AC42" s="32"/>
      <c r="AD42" s="38"/>
      <c r="AE42" s="32"/>
      <c r="AF42" s="33"/>
    </row>
    <row r="43" spans="1:44" ht="35.25" customHeight="1" x14ac:dyDescent="0.2">
      <c r="B43" s="17"/>
    </row>
    <row r="44" spans="1:44" s="57" customFormat="1" ht="35.25" customHeight="1" x14ac:dyDescent="0.2">
      <c r="A44" s="52"/>
      <c r="B44" s="176" t="s">
        <v>42</v>
      </c>
      <c r="C44" s="176"/>
      <c r="D44" s="176"/>
      <c r="E44" s="176"/>
      <c r="F44" s="176"/>
      <c r="G44" s="176"/>
      <c r="H44" s="175" t="s">
        <v>53</v>
      </c>
      <c r="I44" s="175"/>
      <c r="J44" s="175"/>
      <c r="K44" s="55"/>
      <c r="L44" s="55"/>
      <c r="M44" s="55"/>
      <c r="N44" s="55"/>
      <c r="O44" s="55"/>
      <c r="P44" s="55"/>
      <c r="Q44" s="56"/>
      <c r="R44" s="55"/>
      <c r="S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2"/>
    </row>
    <row r="45" spans="1:44" s="57" customFormat="1" ht="25.5" customHeight="1" x14ac:dyDescent="0.2">
      <c r="A45" s="52"/>
      <c r="B45" s="53"/>
      <c r="C45" s="53"/>
      <c r="D45" s="53"/>
      <c r="E45" s="53"/>
      <c r="F45" s="53"/>
      <c r="G45" s="53"/>
      <c r="H45" s="54"/>
      <c r="I45" s="54"/>
      <c r="J45" s="54"/>
      <c r="K45" s="55"/>
      <c r="L45" s="55"/>
      <c r="M45" s="55"/>
      <c r="N45" s="55"/>
      <c r="O45" s="55"/>
      <c r="P45" s="55"/>
      <c r="Q45" s="56"/>
      <c r="R45" s="55"/>
      <c r="S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2"/>
    </row>
    <row r="46" spans="1:44" s="57" customFormat="1" ht="65.25" customHeight="1" x14ac:dyDescent="0.2">
      <c r="A46" s="52"/>
      <c r="B46" s="176" t="s">
        <v>43</v>
      </c>
      <c r="C46" s="176"/>
      <c r="D46" s="176"/>
      <c r="E46" s="176"/>
      <c r="F46" s="53"/>
      <c r="G46" s="53"/>
      <c r="H46" s="54"/>
      <c r="I46" s="175" t="s">
        <v>44</v>
      </c>
      <c r="J46" s="175"/>
      <c r="K46" s="55"/>
      <c r="L46" s="55"/>
      <c r="M46" s="55"/>
      <c r="N46" s="55"/>
      <c r="O46" s="55"/>
      <c r="P46" s="55"/>
      <c r="Q46" s="56"/>
      <c r="R46" s="55"/>
      <c r="S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2"/>
    </row>
    <row r="47" spans="1:44" ht="19.5" customHeight="1" x14ac:dyDescent="0.2">
      <c r="C47" s="4"/>
      <c r="D47" s="4"/>
      <c r="E47" s="4"/>
      <c r="F47" s="4"/>
      <c r="G47" s="4"/>
      <c r="H47" s="5"/>
      <c r="I47" s="5"/>
      <c r="J47" s="5"/>
      <c r="K47" s="5"/>
      <c r="L47" s="5"/>
      <c r="M47" s="5"/>
      <c r="N47" s="5"/>
      <c r="O47" s="5"/>
      <c r="P47" s="5"/>
      <c r="Q47" s="6"/>
      <c r="R47" s="5"/>
      <c r="S47" s="5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4"/>
    </row>
    <row r="48" spans="1:44" ht="48.75" customHeight="1" x14ac:dyDescent="0.2">
      <c r="B48" s="171" t="s">
        <v>46</v>
      </c>
      <c r="C48" s="171"/>
      <c r="D48" s="171"/>
      <c r="E48" s="171"/>
      <c r="F48" s="171"/>
      <c r="G48" s="4"/>
      <c r="H48" s="5"/>
      <c r="I48" s="5"/>
      <c r="J48" s="5"/>
      <c r="K48" s="5"/>
      <c r="L48" s="5"/>
      <c r="M48" s="5"/>
      <c r="N48" s="5"/>
      <c r="O48" s="5"/>
      <c r="P48" s="5"/>
      <c r="Q48" s="6"/>
      <c r="R48" s="5"/>
      <c r="S48" s="5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4"/>
    </row>
    <row r="49" spans="2:7" ht="19.5" customHeight="1" x14ac:dyDescent="0.2">
      <c r="B49" s="171" t="s">
        <v>47</v>
      </c>
      <c r="C49" s="171"/>
      <c r="D49" s="171"/>
      <c r="E49" s="171"/>
      <c r="F49" s="171"/>
      <c r="G49" s="171"/>
    </row>
  </sheetData>
  <mergeCells count="31">
    <mergeCell ref="A1:R1"/>
    <mergeCell ref="T1:AE1"/>
    <mergeCell ref="A2:A3"/>
    <mergeCell ref="B2:B3"/>
    <mergeCell ref="C2:C3"/>
    <mergeCell ref="J2:K2"/>
    <mergeCell ref="N2:O2"/>
    <mergeCell ref="V2:W2"/>
    <mergeCell ref="X2:Y2"/>
    <mergeCell ref="AF24:AF27"/>
    <mergeCell ref="B44:G44"/>
    <mergeCell ref="AF2:AF3"/>
    <mergeCell ref="AF11:AF13"/>
    <mergeCell ref="AF32:AF35"/>
    <mergeCell ref="AF16:AF19"/>
    <mergeCell ref="B48:F48"/>
    <mergeCell ref="AD2:AE2"/>
    <mergeCell ref="B49:G49"/>
    <mergeCell ref="P2:Q2"/>
    <mergeCell ref="D2:D3"/>
    <mergeCell ref="E2:E3"/>
    <mergeCell ref="F2:G2"/>
    <mergeCell ref="AB2:AC2"/>
    <mergeCell ref="H44:J44"/>
    <mergeCell ref="R2:S2"/>
    <mergeCell ref="T2:U2"/>
    <mergeCell ref="Z2:AA2"/>
    <mergeCell ref="H2:I2"/>
    <mergeCell ref="I46:J46"/>
    <mergeCell ref="B46:E46"/>
    <mergeCell ref="L2:M2"/>
  </mergeCells>
  <pageMargins left="0" right="0" top="0" bottom="0" header="0.31496062992125984" footer="0.31496062992125984"/>
  <pageSetup paperSize="9" scale="2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9"/>
  <sheetViews>
    <sheetView view="pageBreakPreview" zoomScale="75" zoomScaleNormal="77" zoomScaleSheetLayoutView="75" workbookViewId="0">
      <pane ySplit="4" topLeftCell="A5" activePane="bottomLeft" state="frozen"/>
      <selection pane="bottomLeft" activeCell="L61" sqref="L61"/>
    </sheetView>
  </sheetViews>
  <sheetFormatPr defaultColWidth="8.85546875" defaultRowHeight="12.75" x14ac:dyDescent="0.2"/>
  <cols>
    <col min="1" max="1" width="34.5703125" style="81" customWidth="1"/>
    <col min="2" max="2" width="14.5703125" style="81" customWidth="1"/>
    <col min="3" max="3" width="18.140625" style="83" customWidth="1"/>
    <col min="4" max="4" width="12" style="83" customWidth="1"/>
    <col min="5" max="5" width="10.85546875" style="83" customWidth="1"/>
    <col min="6" max="6" width="12" style="83" customWidth="1"/>
    <col min="7" max="7" width="11.5703125" style="83" customWidth="1"/>
    <col min="8" max="8" width="8.85546875" style="92" customWidth="1"/>
    <col min="9" max="9" width="8.85546875" style="59" customWidth="1"/>
    <col min="10" max="10" width="8.85546875" style="92" customWidth="1"/>
    <col min="11" max="11" width="8.85546875" style="59" customWidth="1"/>
    <col min="12" max="12" width="8.85546875" style="92" customWidth="1"/>
    <col min="13" max="13" width="8.85546875" style="59" customWidth="1"/>
    <col min="14" max="14" width="8.85546875" style="92" customWidth="1"/>
    <col min="15" max="15" width="8.85546875" style="59" customWidth="1"/>
    <col min="16" max="16" width="8.85546875" style="92" customWidth="1"/>
    <col min="17" max="17" width="8.85546875" style="59" customWidth="1"/>
    <col min="18" max="18" width="8.85546875" style="92" customWidth="1"/>
    <col min="19" max="19" width="8.85546875" style="59" customWidth="1"/>
    <col min="20" max="20" width="8.85546875" style="93" customWidth="1"/>
    <col min="21" max="21" width="8.85546875" style="83" customWidth="1"/>
    <col min="22" max="22" width="8.85546875" style="93" customWidth="1"/>
    <col min="23" max="23" width="8.85546875" style="83" customWidth="1"/>
    <col min="24" max="24" width="8.85546875" style="93" customWidth="1"/>
    <col min="25" max="25" width="8.85546875" style="83" customWidth="1"/>
    <col min="26" max="26" width="8.85546875" style="93" customWidth="1"/>
    <col min="27" max="27" width="8.85546875" style="83" customWidth="1"/>
    <col min="28" max="28" width="8.85546875" style="93" customWidth="1"/>
    <col min="29" max="29" width="8.85546875" style="83" customWidth="1"/>
    <col min="30" max="30" width="8.85546875" style="93" customWidth="1"/>
    <col min="31" max="31" width="8.85546875" style="83" customWidth="1"/>
    <col min="32" max="32" width="27.140625" style="81" customWidth="1"/>
    <col min="33" max="16384" width="8.85546875" style="59"/>
  </cols>
  <sheetData>
    <row r="1" spans="1:32" ht="22.5" customHeight="1" x14ac:dyDescent="0.2">
      <c r="A1" s="187" t="s">
        <v>56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T1" s="189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</row>
    <row r="2" spans="1:32" ht="47.25" customHeight="1" x14ac:dyDescent="0.25">
      <c r="A2" s="198" t="s">
        <v>32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58" t="s">
        <v>14</v>
      </c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58" t="s">
        <v>14</v>
      </c>
    </row>
    <row r="3" spans="1:32" s="61" customFormat="1" ht="47.25" customHeight="1" x14ac:dyDescent="0.2">
      <c r="A3" s="195" t="s">
        <v>5</v>
      </c>
      <c r="B3" s="185" t="s">
        <v>55</v>
      </c>
      <c r="C3" s="185" t="s">
        <v>19</v>
      </c>
      <c r="D3" s="185" t="s">
        <v>49</v>
      </c>
      <c r="E3" s="185" t="s">
        <v>20</v>
      </c>
      <c r="F3" s="194" t="s">
        <v>15</v>
      </c>
      <c r="G3" s="194"/>
      <c r="H3" s="194" t="s">
        <v>0</v>
      </c>
      <c r="I3" s="194"/>
      <c r="J3" s="194" t="s">
        <v>1</v>
      </c>
      <c r="K3" s="194"/>
      <c r="L3" s="194" t="s">
        <v>2</v>
      </c>
      <c r="M3" s="194"/>
      <c r="N3" s="194" t="s">
        <v>3</v>
      </c>
      <c r="O3" s="194"/>
      <c r="P3" s="194" t="s">
        <v>4</v>
      </c>
      <c r="Q3" s="194"/>
      <c r="R3" s="194" t="s">
        <v>6</v>
      </c>
      <c r="S3" s="194"/>
      <c r="T3" s="194" t="s">
        <v>7</v>
      </c>
      <c r="U3" s="194"/>
      <c r="V3" s="194" t="s">
        <v>8</v>
      </c>
      <c r="W3" s="194"/>
      <c r="X3" s="194" t="s">
        <v>9</v>
      </c>
      <c r="Y3" s="194"/>
      <c r="Z3" s="194" t="s">
        <v>10</v>
      </c>
      <c r="AA3" s="194"/>
      <c r="AB3" s="194" t="s">
        <v>11</v>
      </c>
      <c r="AC3" s="194"/>
      <c r="AD3" s="194" t="s">
        <v>12</v>
      </c>
      <c r="AE3" s="194"/>
      <c r="AF3" s="195" t="s">
        <v>21</v>
      </c>
    </row>
    <row r="4" spans="1:32" s="61" customFormat="1" ht="47.25" customHeight="1" x14ac:dyDescent="0.2">
      <c r="A4" s="195"/>
      <c r="B4" s="186"/>
      <c r="C4" s="186"/>
      <c r="D4" s="186"/>
      <c r="E4" s="186"/>
      <c r="F4" s="60" t="s">
        <v>17</v>
      </c>
      <c r="G4" s="60" t="s">
        <v>16</v>
      </c>
      <c r="H4" s="91" t="s">
        <v>13</v>
      </c>
      <c r="I4" s="62" t="s">
        <v>18</v>
      </c>
      <c r="J4" s="91" t="s">
        <v>13</v>
      </c>
      <c r="K4" s="62" t="s">
        <v>18</v>
      </c>
      <c r="L4" s="91" t="s">
        <v>13</v>
      </c>
      <c r="M4" s="62" t="s">
        <v>18</v>
      </c>
      <c r="N4" s="91" t="s">
        <v>13</v>
      </c>
      <c r="O4" s="62" t="s">
        <v>18</v>
      </c>
      <c r="P4" s="91" t="s">
        <v>13</v>
      </c>
      <c r="Q4" s="62" t="s">
        <v>18</v>
      </c>
      <c r="R4" s="91" t="s">
        <v>13</v>
      </c>
      <c r="S4" s="62" t="s">
        <v>18</v>
      </c>
      <c r="T4" s="91" t="s">
        <v>13</v>
      </c>
      <c r="U4" s="62" t="s">
        <v>18</v>
      </c>
      <c r="V4" s="91" t="s">
        <v>13</v>
      </c>
      <c r="W4" s="62" t="s">
        <v>18</v>
      </c>
      <c r="X4" s="91" t="s">
        <v>13</v>
      </c>
      <c r="Y4" s="62" t="s">
        <v>18</v>
      </c>
      <c r="Z4" s="91" t="s">
        <v>13</v>
      </c>
      <c r="AA4" s="62" t="s">
        <v>18</v>
      </c>
      <c r="AB4" s="91" t="s">
        <v>13</v>
      </c>
      <c r="AC4" s="62" t="s">
        <v>18</v>
      </c>
      <c r="AD4" s="91" t="s">
        <v>13</v>
      </c>
      <c r="AE4" s="62" t="s">
        <v>18</v>
      </c>
      <c r="AF4" s="195"/>
    </row>
    <row r="5" spans="1:32" s="63" customFormat="1" ht="26.25" customHeight="1" x14ac:dyDescent="0.2">
      <c r="A5" s="42" t="s">
        <v>56</v>
      </c>
      <c r="B5" s="42"/>
      <c r="C5" s="41"/>
      <c r="D5" s="41"/>
      <c r="E5" s="41"/>
      <c r="F5" s="41"/>
      <c r="G5" s="41"/>
      <c r="H5" s="42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5"/>
      <c r="AF5" s="65"/>
    </row>
    <row r="6" spans="1:32" s="68" customFormat="1" ht="47.25" customHeight="1" x14ac:dyDescent="0.2">
      <c r="A6" s="66" t="s">
        <v>34</v>
      </c>
      <c r="B6" s="98"/>
      <c r="C6" s="98"/>
      <c r="D6" s="98"/>
      <c r="E6" s="98"/>
      <c r="F6" s="98"/>
      <c r="G6" s="98"/>
      <c r="H6" s="99"/>
      <c r="I6" s="100"/>
      <c r="J6" s="99"/>
      <c r="K6" s="100"/>
      <c r="L6" s="99"/>
      <c r="M6" s="100"/>
      <c r="N6" s="99"/>
      <c r="O6" s="100"/>
      <c r="P6" s="99"/>
      <c r="Q6" s="100"/>
      <c r="R6" s="99"/>
      <c r="S6" s="100"/>
      <c r="T6" s="99"/>
      <c r="U6" s="100"/>
      <c r="V6" s="99"/>
      <c r="W6" s="100"/>
      <c r="X6" s="99"/>
      <c r="Y6" s="100"/>
      <c r="Z6" s="99"/>
      <c r="AA6" s="100"/>
      <c r="AB6" s="99"/>
      <c r="AC6" s="100"/>
      <c r="AD6" s="99"/>
      <c r="AE6" s="98"/>
      <c r="AF6" s="67"/>
    </row>
    <row r="7" spans="1:32" s="68" customFormat="1" ht="67.5" customHeight="1" x14ac:dyDescent="0.2">
      <c r="A7" s="69" t="s">
        <v>35</v>
      </c>
      <c r="B7" s="101"/>
      <c r="C7" s="95"/>
      <c r="D7" s="95"/>
      <c r="E7" s="94"/>
      <c r="F7" s="94"/>
      <c r="G7" s="94"/>
      <c r="H7" s="102"/>
      <c r="I7" s="94"/>
      <c r="J7" s="102"/>
      <c r="K7" s="94"/>
      <c r="L7" s="102"/>
      <c r="M7" s="103"/>
      <c r="N7" s="102"/>
      <c r="O7" s="94"/>
      <c r="P7" s="102"/>
      <c r="Q7" s="94"/>
      <c r="R7" s="102"/>
      <c r="S7" s="94"/>
      <c r="T7" s="102"/>
      <c r="U7" s="94"/>
      <c r="V7" s="102"/>
      <c r="W7" s="94"/>
      <c r="X7" s="102"/>
      <c r="Y7" s="94"/>
      <c r="Z7" s="102"/>
      <c r="AA7" s="94"/>
      <c r="AB7" s="102"/>
      <c r="AC7" s="94"/>
      <c r="AD7" s="102"/>
      <c r="AE7" s="94"/>
      <c r="AF7" s="70"/>
    </row>
    <row r="8" spans="1:32" s="68" customFormat="1" ht="17.25" customHeight="1" x14ac:dyDescent="0.2">
      <c r="A8" s="71" t="s">
        <v>22</v>
      </c>
      <c r="B8" s="74"/>
      <c r="C8" s="95"/>
      <c r="D8" s="95"/>
      <c r="E8" s="94"/>
      <c r="F8" s="94"/>
      <c r="G8" s="94"/>
      <c r="H8" s="102"/>
      <c r="I8" s="94"/>
      <c r="J8" s="102"/>
      <c r="K8" s="94"/>
      <c r="L8" s="102"/>
      <c r="M8" s="103"/>
      <c r="N8" s="102"/>
      <c r="O8" s="94"/>
      <c r="P8" s="102"/>
      <c r="Q8" s="94"/>
      <c r="R8" s="102"/>
      <c r="S8" s="94"/>
      <c r="T8" s="102"/>
      <c r="U8" s="94"/>
      <c r="V8" s="102"/>
      <c r="W8" s="94"/>
      <c r="X8" s="102"/>
      <c r="Y8" s="94"/>
      <c r="Z8" s="102"/>
      <c r="AA8" s="94"/>
      <c r="AB8" s="102"/>
      <c r="AC8" s="94"/>
      <c r="AD8" s="102"/>
      <c r="AE8" s="94"/>
      <c r="AF8" s="70"/>
    </row>
    <row r="9" spans="1:32" s="68" customFormat="1" ht="41.25" customHeight="1" x14ac:dyDescent="0.2">
      <c r="A9" s="72" t="s">
        <v>36</v>
      </c>
      <c r="B9" s="74"/>
      <c r="C9" s="95"/>
      <c r="D9" s="95"/>
      <c r="E9" s="94"/>
      <c r="F9" s="94"/>
      <c r="G9" s="94"/>
      <c r="H9" s="102"/>
      <c r="I9" s="94"/>
      <c r="J9" s="102"/>
      <c r="K9" s="94"/>
      <c r="L9" s="102"/>
      <c r="M9" s="103"/>
      <c r="N9" s="102"/>
      <c r="O9" s="94"/>
      <c r="P9" s="102"/>
      <c r="Q9" s="94"/>
      <c r="R9" s="102"/>
      <c r="S9" s="94"/>
      <c r="T9" s="102"/>
      <c r="U9" s="94"/>
      <c r="V9" s="102"/>
      <c r="W9" s="94"/>
      <c r="X9" s="102"/>
      <c r="Y9" s="94"/>
      <c r="Z9" s="102"/>
      <c r="AA9" s="94"/>
      <c r="AB9" s="102"/>
      <c r="AC9" s="94"/>
      <c r="AD9" s="102"/>
      <c r="AE9" s="94"/>
      <c r="AF9" s="70"/>
    </row>
    <row r="10" spans="1:32" s="73" customFormat="1" ht="31.5" customHeight="1" x14ac:dyDescent="0.2">
      <c r="A10" s="77" t="s">
        <v>30</v>
      </c>
      <c r="B10" s="86">
        <f>B11+B12+B13+B14</f>
        <v>3191.39</v>
      </c>
      <c r="C10" s="94">
        <f>C11+C12+C13+C14</f>
        <v>113.59</v>
      </c>
      <c r="D10" s="94">
        <f>D12</f>
        <v>113.59</v>
      </c>
      <c r="E10" s="94">
        <f>E11+E12+E13+E14</f>
        <v>0</v>
      </c>
      <c r="F10" s="94">
        <f>E10/B10*100</f>
        <v>0</v>
      </c>
      <c r="G10" s="103">
        <f>E10/C10*100</f>
        <v>0</v>
      </c>
      <c r="H10" s="102">
        <f>H11+H12+H13+H14</f>
        <v>113.59</v>
      </c>
      <c r="I10" s="94">
        <v>0</v>
      </c>
      <c r="J10" s="102">
        <f>J11+J12+J13+J14</f>
        <v>613.29999999999995</v>
      </c>
      <c r="K10" s="94">
        <f t="shared" ref="K10:AE10" si="0">K11+K12</f>
        <v>0</v>
      </c>
      <c r="L10" s="102">
        <f>L11+L12+L13+L14</f>
        <v>555.36</v>
      </c>
      <c r="M10" s="103">
        <f t="shared" si="0"/>
        <v>0</v>
      </c>
      <c r="N10" s="102">
        <f>N11+N12+N13+N14</f>
        <v>243.74</v>
      </c>
      <c r="O10" s="94">
        <f t="shared" si="0"/>
        <v>0</v>
      </c>
      <c r="P10" s="102">
        <f>P11+P12+P13+P14</f>
        <v>178.04</v>
      </c>
      <c r="Q10" s="94">
        <f t="shared" si="0"/>
        <v>0</v>
      </c>
      <c r="R10" s="102">
        <f>R11+R12+R13+R14</f>
        <v>30.8</v>
      </c>
      <c r="S10" s="94">
        <f t="shared" si="0"/>
        <v>0</v>
      </c>
      <c r="T10" s="102">
        <f>T11+T12+T13+T14</f>
        <v>31.88</v>
      </c>
      <c r="U10" s="94">
        <f t="shared" si="0"/>
        <v>0</v>
      </c>
      <c r="V10" s="102">
        <f>V11+V12+V13+V14</f>
        <v>141.97</v>
      </c>
      <c r="W10" s="94">
        <f t="shared" si="0"/>
        <v>0</v>
      </c>
      <c r="X10" s="102">
        <f>X11+X12+X13+X14</f>
        <v>727.69</v>
      </c>
      <c r="Y10" s="94">
        <f t="shared" si="0"/>
        <v>0</v>
      </c>
      <c r="Z10" s="102">
        <f>Z11+Z12+Z13+Z14</f>
        <v>283.25</v>
      </c>
      <c r="AA10" s="94">
        <f t="shared" si="0"/>
        <v>0</v>
      </c>
      <c r="AB10" s="102">
        <f>AB11+AB12+AB13+AB14</f>
        <v>165.19</v>
      </c>
      <c r="AC10" s="94">
        <f t="shared" si="0"/>
        <v>0</v>
      </c>
      <c r="AD10" s="102">
        <f>AD11+AD12+AD13+AD14</f>
        <v>106.58</v>
      </c>
      <c r="AE10" s="98">
        <f t="shared" si="0"/>
        <v>0</v>
      </c>
      <c r="AF10" s="191" t="s">
        <v>59</v>
      </c>
    </row>
    <row r="11" spans="1:32" s="68" customFormat="1" ht="37.5" customHeight="1" x14ac:dyDescent="0.2">
      <c r="A11" s="87" t="s">
        <v>24</v>
      </c>
      <c r="B11" s="90"/>
      <c r="C11" s="95"/>
      <c r="D11" s="95"/>
      <c r="E11" s="94"/>
      <c r="F11" s="94"/>
      <c r="G11" s="103"/>
      <c r="H11" s="104"/>
      <c r="I11" s="94">
        <v>0</v>
      </c>
      <c r="J11" s="104"/>
      <c r="K11" s="95"/>
      <c r="L11" s="104"/>
      <c r="M11" s="105"/>
      <c r="N11" s="104"/>
      <c r="O11" s="95"/>
      <c r="P11" s="104"/>
      <c r="Q11" s="95"/>
      <c r="R11" s="104"/>
      <c r="S11" s="95"/>
      <c r="T11" s="104"/>
      <c r="U11" s="95"/>
      <c r="V11" s="104"/>
      <c r="W11" s="95"/>
      <c r="X11" s="104"/>
      <c r="Y11" s="95"/>
      <c r="Z11" s="104"/>
      <c r="AA11" s="95"/>
      <c r="AB11" s="104"/>
      <c r="AC11" s="95"/>
      <c r="AD11" s="104"/>
      <c r="AE11" s="94"/>
      <c r="AF11" s="192"/>
    </row>
    <row r="12" spans="1:32" s="68" customFormat="1" ht="43.5" customHeight="1" x14ac:dyDescent="0.2">
      <c r="A12" s="87" t="s">
        <v>25</v>
      </c>
      <c r="B12" s="88">
        <f>H12+J12+L12+N12+P12+R12+T12+V12+X12+Z12+AB12+AD12</f>
        <v>3191.39</v>
      </c>
      <c r="C12" s="95">
        <f>H12</f>
        <v>113.59</v>
      </c>
      <c r="D12" s="95">
        <f>H12</f>
        <v>113.59</v>
      </c>
      <c r="E12" s="95">
        <f>I12</f>
        <v>0</v>
      </c>
      <c r="F12" s="95">
        <f>E12/B12*100</f>
        <v>0</v>
      </c>
      <c r="G12" s="103">
        <f>E12/C12*100</f>
        <v>0</v>
      </c>
      <c r="H12" s="104">
        <v>113.59</v>
      </c>
      <c r="I12" s="94">
        <v>0</v>
      </c>
      <c r="J12" s="104">
        <v>613.29999999999995</v>
      </c>
      <c r="K12" s="95"/>
      <c r="L12" s="104">
        <v>555.36</v>
      </c>
      <c r="M12" s="105"/>
      <c r="N12" s="104">
        <v>243.74</v>
      </c>
      <c r="O12" s="95"/>
      <c r="P12" s="104">
        <v>178.04</v>
      </c>
      <c r="Q12" s="95"/>
      <c r="R12" s="104">
        <v>30.8</v>
      </c>
      <c r="S12" s="95"/>
      <c r="T12" s="104">
        <v>31.88</v>
      </c>
      <c r="U12" s="95"/>
      <c r="V12" s="104">
        <v>141.97</v>
      </c>
      <c r="W12" s="95"/>
      <c r="X12" s="104">
        <v>727.69</v>
      </c>
      <c r="Y12" s="95"/>
      <c r="Z12" s="104">
        <v>283.25</v>
      </c>
      <c r="AA12" s="95"/>
      <c r="AB12" s="104">
        <v>165.19</v>
      </c>
      <c r="AC12" s="95"/>
      <c r="AD12" s="104">
        <v>106.58</v>
      </c>
      <c r="AE12" s="94"/>
      <c r="AF12" s="193"/>
    </row>
    <row r="13" spans="1:32" s="68" customFormat="1" ht="18" customHeight="1" x14ac:dyDescent="0.2">
      <c r="A13" s="71" t="s">
        <v>26</v>
      </c>
      <c r="B13" s="74"/>
      <c r="C13" s="95"/>
      <c r="D13" s="95"/>
      <c r="E13" s="94"/>
      <c r="F13" s="94"/>
      <c r="G13" s="94"/>
      <c r="H13" s="102"/>
      <c r="I13" s="94">
        <v>0</v>
      </c>
      <c r="J13" s="104"/>
      <c r="K13" s="95"/>
      <c r="L13" s="104"/>
      <c r="M13" s="105"/>
      <c r="N13" s="104"/>
      <c r="O13" s="95"/>
      <c r="P13" s="104"/>
      <c r="Q13" s="95"/>
      <c r="R13" s="104"/>
      <c r="S13" s="95"/>
      <c r="T13" s="104"/>
      <c r="U13" s="95"/>
      <c r="V13" s="104"/>
      <c r="W13" s="95"/>
      <c r="X13" s="104"/>
      <c r="Y13" s="95"/>
      <c r="Z13" s="104"/>
      <c r="AA13" s="95"/>
      <c r="AB13" s="104"/>
      <c r="AC13" s="95"/>
      <c r="AD13" s="104"/>
      <c r="AE13" s="94"/>
      <c r="AF13" s="70"/>
    </row>
    <row r="14" spans="1:32" s="68" customFormat="1" ht="18" customHeight="1" x14ac:dyDescent="0.2">
      <c r="A14" s="71" t="s">
        <v>27</v>
      </c>
      <c r="B14" s="74"/>
      <c r="C14" s="95"/>
      <c r="D14" s="95"/>
      <c r="E14" s="94"/>
      <c r="F14" s="94"/>
      <c r="G14" s="94"/>
      <c r="H14" s="102"/>
      <c r="I14" s="94">
        <v>0</v>
      </c>
      <c r="J14" s="102"/>
      <c r="K14" s="94"/>
      <c r="L14" s="102"/>
      <c r="M14" s="103"/>
      <c r="N14" s="102"/>
      <c r="O14" s="94"/>
      <c r="P14" s="102"/>
      <c r="Q14" s="94"/>
      <c r="R14" s="102"/>
      <c r="S14" s="94"/>
      <c r="T14" s="102"/>
      <c r="U14" s="94"/>
      <c r="V14" s="102"/>
      <c r="W14" s="94"/>
      <c r="X14" s="102"/>
      <c r="Y14" s="94"/>
      <c r="Z14" s="102"/>
      <c r="AA14" s="94"/>
      <c r="AB14" s="102"/>
      <c r="AC14" s="94"/>
      <c r="AD14" s="102"/>
      <c r="AE14" s="94"/>
      <c r="AF14" s="70"/>
    </row>
    <row r="15" spans="1:32" s="68" customFormat="1" ht="67.5" customHeight="1" x14ac:dyDescent="0.2">
      <c r="A15" s="75" t="s">
        <v>48</v>
      </c>
      <c r="B15" s="106"/>
      <c r="C15" s="95"/>
      <c r="D15" s="95"/>
      <c r="E15" s="94"/>
      <c r="F15" s="94"/>
      <c r="G15" s="94"/>
      <c r="H15" s="102"/>
      <c r="I15" s="94"/>
      <c r="J15" s="102"/>
      <c r="K15" s="94"/>
      <c r="L15" s="102"/>
      <c r="M15" s="103"/>
      <c r="N15" s="102"/>
      <c r="O15" s="94"/>
      <c r="P15" s="102"/>
      <c r="Q15" s="94"/>
      <c r="R15" s="102"/>
      <c r="S15" s="94"/>
      <c r="T15" s="102"/>
      <c r="U15" s="94"/>
      <c r="V15" s="102"/>
      <c r="W15" s="94"/>
      <c r="X15" s="102"/>
      <c r="Y15" s="94"/>
      <c r="Z15" s="102"/>
      <c r="AA15" s="94"/>
      <c r="AB15" s="102"/>
      <c r="AC15" s="94"/>
      <c r="AD15" s="102"/>
      <c r="AE15" s="94"/>
      <c r="AF15" s="191" t="s">
        <v>60</v>
      </c>
    </row>
    <row r="16" spans="1:32" s="68" customFormat="1" ht="30" customHeight="1" x14ac:dyDescent="0.2">
      <c r="A16" s="85" t="s">
        <v>30</v>
      </c>
      <c r="B16" s="86">
        <f>B17+B18</f>
        <v>185589.00000000003</v>
      </c>
      <c r="C16" s="94">
        <f>C17+C18+C19+C20</f>
        <v>7461.36</v>
      </c>
      <c r="D16" s="94">
        <f>D18</f>
        <v>7461.36</v>
      </c>
      <c r="E16" s="94">
        <f>E18</f>
        <v>5418.71</v>
      </c>
      <c r="F16" s="94">
        <f>E16/B16*100</f>
        <v>2.9197366223213654</v>
      </c>
      <c r="G16" s="103">
        <f>E16/C16*100</f>
        <v>72.623623575326761</v>
      </c>
      <c r="H16" s="102">
        <f>H17+H18+H19+H20</f>
        <v>7461.36</v>
      </c>
      <c r="I16" s="94">
        <f>I18</f>
        <v>5418.71</v>
      </c>
      <c r="J16" s="102">
        <f>J17+J18+J19+J20</f>
        <v>15848.08</v>
      </c>
      <c r="K16" s="94">
        <f>K17+K18</f>
        <v>0</v>
      </c>
      <c r="L16" s="102">
        <f>L17+L18+L19+L20</f>
        <v>13889.29</v>
      </c>
      <c r="M16" s="103">
        <f t="shared" ref="M16:AE16" si="1">M17+M18</f>
        <v>0</v>
      </c>
      <c r="N16" s="102">
        <f>N17+N18+N19+N20</f>
        <v>15918.22</v>
      </c>
      <c r="O16" s="94">
        <f t="shared" si="1"/>
        <v>0</v>
      </c>
      <c r="P16" s="102">
        <f>P17+P18+P19+P20</f>
        <v>21288.55</v>
      </c>
      <c r="Q16" s="94">
        <f t="shared" si="1"/>
        <v>0</v>
      </c>
      <c r="R16" s="102">
        <f>R17+R18+R19+R20</f>
        <v>17457.73</v>
      </c>
      <c r="S16" s="94">
        <f t="shared" si="1"/>
        <v>0</v>
      </c>
      <c r="T16" s="102">
        <f>T17+T18+T19+T20</f>
        <v>16410.11</v>
      </c>
      <c r="U16" s="94">
        <f t="shared" si="1"/>
        <v>0</v>
      </c>
      <c r="V16" s="102">
        <f>V17+V18+V19+V20</f>
        <v>8468.35</v>
      </c>
      <c r="W16" s="94">
        <f t="shared" si="1"/>
        <v>0</v>
      </c>
      <c r="X16" s="102">
        <f>X17+X18+X19+X20</f>
        <v>13390.21</v>
      </c>
      <c r="Y16" s="94">
        <f t="shared" si="1"/>
        <v>0</v>
      </c>
      <c r="Z16" s="102">
        <f>Z17+Z18+Z19+Z20</f>
        <v>18067.759999999998</v>
      </c>
      <c r="AA16" s="94">
        <f>AA17+AA18</f>
        <v>0</v>
      </c>
      <c r="AB16" s="102">
        <f>AB17+AB18+AB19+AB20</f>
        <v>14125.61</v>
      </c>
      <c r="AC16" s="94">
        <f t="shared" si="1"/>
        <v>0</v>
      </c>
      <c r="AD16" s="102">
        <f>AD17+AD18+AD19+AD20</f>
        <v>23263.73</v>
      </c>
      <c r="AE16" s="94">
        <f t="shared" si="1"/>
        <v>0</v>
      </c>
      <c r="AF16" s="192"/>
    </row>
    <row r="17" spans="1:32" s="68" customFormat="1" ht="26.25" customHeight="1" x14ac:dyDescent="0.2">
      <c r="A17" s="71" t="s">
        <v>24</v>
      </c>
      <c r="B17" s="74">
        <v>0</v>
      </c>
      <c r="C17" s="95">
        <v>0</v>
      </c>
      <c r="D17" s="95">
        <v>0</v>
      </c>
      <c r="E17" s="95">
        <f>K17+M17+O17+Q17+S17+U17+W17+Y17+AA17+AC17+AE17</f>
        <v>0</v>
      </c>
      <c r="F17" s="95">
        <v>0</v>
      </c>
      <c r="G17" s="105">
        <v>0</v>
      </c>
      <c r="H17" s="104">
        <v>0</v>
      </c>
      <c r="I17" s="95">
        <v>0</v>
      </c>
      <c r="J17" s="104">
        <v>0</v>
      </c>
      <c r="K17" s="95">
        <v>0</v>
      </c>
      <c r="L17" s="104">
        <v>0</v>
      </c>
      <c r="M17" s="105">
        <v>0</v>
      </c>
      <c r="N17" s="104">
        <v>0</v>
      </c>
      <c r="O17" s="95">
        <v>0</v>
      </c>
      <c r="P17" s="104">
        <v>0</v>
      </c>
      <c r="Q17" s="95"/>
      <c r="R17" s="104">
        <v>0</v>
      </c>
      <c r="S17" s="95"/>
      <c r="T17" s="104">
        <v>0</v>
      </c>
      <c r="U17" s="95">
        <v>0</v>
      </c>
      <c r="V17" s="104">
        <v>0</v>
      </c>
      <c r="W17" s="95">
        <v>0</v>
      </c>
      <c r="X17" s="104">
        <v>0</v>
      </c>
      <c r="Y17" s="95"/>
      <c r="Z17" s="104">
        <v>0</v>
      </c>
      <c r="AA17" s="95"/>
      <c r="AB17" s="104">
        <v>0</v>
      </c>
      <c r="AC17" s="95"/>
      <c r="AD17" s="104">
        <v>0</v>
      </c>
      <c r="AE17" s="94"/>
      <c r="AF17" s="192"/>
    </row>
    <row r="18" spans="1:32" s="68" customFormat="1" ht="26.25" customHeight="1" x14ac:dyDescent="0.2">
      <c r="A18" s="71" t="s">
        <v>25</v>
      </c>
      <c r="B18" s="88">
        <f>H18+J18+L18+N18+P18+R18+T18+V18+X18+Z18+AB18+AD18</f>
        <v>185589.00000000003</v>
      </c>
      <c r="C18" s="95">
        <f>H18</f>
        <v>7461.36</v>
      </c>
      <c r="D18" s="95">
        <f>H18</f>
        <v>7461.36</v>
      </c>
      <c r="E18" s="95">
        <f>I18+K18+M18+O18+Q18+S18+U18+W18+Y18+AA18+AC18+AE18</f>
        <v>5418.71</v>
      </c>
      <c r="F18" s="95">
        <f>E18/B18*100</f>
        <v>2.9197366223213654</v>
      </c>
      <c r="G18" s="105">
        <f>E18/C18*100</f>
        <v>72.623623575326761</v>
      </c>
      <c r="H18" s="104">
        <v>7461.36</v>
      </c>
      <c r="I18" s="95">
        <v>5418.71</v>
      </c>
      <c r="J18" s="104">
        <v>15848.08</v>
      </c>
      <c r="K18" s="95"/>
      <c r="L18" s="104">
        <v>13889.29</v>
      </c>
      <c r="M18" s="105"/>
      <c r="N18" s="104">
        <v>15918.22</v>
      </c>
      <c r="O18" s="95"/>
      <c r="P18" s="104">
        <v>21288.55</v>
      </c>
      <c r="Q18" s="95"/>
      <c r="R18" s="104">
        <v>17457.73</v>
      </c>
      <c r="S18" s="95"/>
      <c r="T18" s="104">
        <v>16410.11</v>
      </c>
      <c r="U18" s="95"/>
      <c r="V18" s="104">
        <v>8468.35</v>
      </c>
      <c r="W18" s="95"/>
      <c r="X18" s="104">
        <v>13390.21</v>
      </c>
      <c r="Y18" s="95"/>
      <c r="Z18" s="104">
        <v>18067.759999999998</v>
      </c>
      <c r="AA18" s="95"/>
      <c r="AB18" s="104">
        <v>14125.61</v>
      </c>
      <c r="AC18" s="95"/>
      <c r="AD18" s="104">
        <v>23263.73</v>
      </c>
      <c r="AE18" s="94"/>
      <c r="AF18" s="192"/>
    </row>
    <row r="19" spans="1:32" s="68" customFormat="1" ht="26.25" customHeight="1" x14ac:dyDescent="0.2">
      <c r="A19" s="71" t="s">
        <v>26</v>
      </c>
      <c r="B19" s="74"/>
      <c r="C19" s="95"/>
      <c r="D19" s="95"/>
      <c r="E19" s="94"/>
      <c r="F19" s="94"/>
      <c r="G19" s="94"/>
      <c r="H19" s="102"/>
      <c r="I19" s="94">
        <v>0</v>
      </c>
      <c r="J19" s="102"/>
      <c r="K19" s="94"/>
      <c r="L19" s="102"/>
      <c r="M19" s="103"/>
      <c r="N19" s="102"/>
      <c r="O19" s="94"/>
      <c r="P19" s="102"/>
      <c r="Q19" s="94"/>
      <c r="R19" s="102"/>
      <c r="S19" s="94"/>
      <c r="T19" s="102"/>
      <c r="U19" s="94"/>
      <c r="V19" s="102"/>
      <c r="W19" s="94"/>
      <c r="X19" s="102"/>
      <c r="Y19" s="94"/>
      <c r="Z19" s="102"/>
      <c r="AA19" s="94"/>
      <c r="AB19" s="102"/>
      <c r="AC19" s="94"/>
      <c r="AD19" s="102"/>
      <c r="AE19" s="94"/>
      <c r="AF19" s="196"/>
    </row>
    <row r="20" spans="1:32" s="68" customFormat="1" ht="26.25" customHeight="1" x14ac:dyDescent="0.2">
      <c r="A20" s="71" t="s">
        <v>27</v>
      </c>
      <c r="B20" s="74"/>
      <c r="C20" s="95"/>
      <c r="D20" s="95"/>
      <c r="E20" s="94"/>
      <c r="F20" s="94"/>
      <c r="G20" s="94"/>
      <c r="H20" s="102"/>
      <c r="I20" s="94">
        <v>0</v>
      </c>
      <c r="J20" s="102"/>
      <c r="K20" s="94"/>
      <c r="L20" s="102"/>
      <c r="M20" s="103"/>
      <c r="N20" s="102"/>
      <c r="O20" s="94"/>
      <c r="P20" s="102"/>
      <c r="Q20" s="94"/>
      <c r="R20" s="102"/>
      <c r="S20" s="94"/>
      <c r="T20" s="102"/>
      <c r="U20" s="94"/>
      <c r="V20" s="102"/>
      <c r="W20" s="94"/>
      <c r="X20" s="102"/>
      <c r="Y20" s="94"/>
      <c r="Z20" s="102"/>
      <c r="AA20" s="94"/>
      <c r="AB20" s="102"/>
      <c r="AC20" s="94"/>
      <c r="AD20" s="102"/>
      <c r="AE20" s="94"/>
      <c r="AF20" s="197"/>
    </row>
    <row r="21" spans="1:32" s="68" customFormat="1" ht="159.75" hidden="1" customHeight="1" x14ac:dyDescent="0.2">
      <c r="A21" s="77" t="s">
        <v>37</v>
      </c>
      <c r="B21" s="101"/>
      <c r="C21" s="94"/>
      <c r="D21" s="94"/>
      <c r="E21" s="94"/>
      <c r="F21" s="94"/>
      <c r="G21" s="94"/>
      <c r="H21" s="102"/>
      <c r="I21" s="94"/>
      <c r="J21" s="102"/>
      <c r="K21" s="94"/>
      <c r="L21" s="102"/>
      <c r="M21" s="103"/>
      <c r="N21" s="102"/>
      <c r="O21" s="94"/>
      <c r="P21" s="102"/>
      <c r="Q21" s="94"/>
      <c r="R21" s="102"/>
      <c r="S21" s="94"/>
      <c r="T21" s="102"/>
      <c r="U21" s="94"/>
      <c r="V21" s="102"/>
      <c r="W21" s="94"/>
      <c r="X21" s="102"/>
      <c r="Y21" s="94"/>
      <c r="Z21" s="102"/>
      <c r="AA21" s="94"/>
      <c r="AB21" s="102"/>
      <c r="AC21" s="94"/>
      <c r="AD21" s="102"/>
      <c r="AE21" s="94"/>
      <c r="AF21" s="70"/>
    </row>
    <row r="22" spans="1:32" s="68" customFormat="1" ht="51.75" customHeight="1" x14ac:dyDescent="0.2">
      <c r="A22" s="97" t="s">
        <v>57</v>
      </c>
      <c r="B22" s="101"/>
      <c r="C22" s="94"/>
      <c r="D22" s="94"/>
      <c r="E22" s="94"/>
      <c r="F22" s="94"/>
      <c r="G22" s="94"/>
      <c r="H22" s="102"/>
      <c r="I22" s="94"/>
      <c r="J22" s="102"/>
      <c r="K22" s="94"/>
      <c r="L22" s="102"/>
      <c r="M22" s="103"/>
      <c r="N22" s="102"/>
      <c r="O22" s="94"/>
      <c r="P22" s="102"/>
      <c r="Q22" s="94"/>
      <c r="R22" s="102"/>
      <c r="S22" s="94"/>
      <c r="T22" s="102"/>
      <c r="U22" s="94"/>
      <c r="V22" s="102"/>
      <c r="W22" s="94"/>
      <c r="X22" s="102"/>
      <c r="Y22" s="94"/>
      <c r="Z22" s="102"/>
      <c r="AA22" s="94"/>
      <c r="AB22" s="102"/>
      <c r="AC22" s="94"/>
      <c r="AD22" s="102"/>
      <c r="AE22" s="94"/>
      <c r="AF22" s="70"/>
    </row>
    <row r="23" spans="1:32" s="68" customFormat="1" ht="18.75" customHeight="1" x14ac:dyDescent="0.2">
      <c r="A23" s="77" t="s">
        <v>30</v>
      </c>
      <c r="B23" s="101">
        <f>B24+B25+B26+B27</f>
        <v>3007.7</v>
      </c>
      <c r="C23" s="94">
        <f>C25+C24+C26+C27</f>
        <v>0</v>
      </c>
      <c r="D23" s="94">
        <f>D24+D25+D26+D27</f>
        <v>0</v>
      </c>
      <c r="E23" s="94">
        <f>E24+E25+E26+E27</f>
        <v>0</v>
      </c>
      <c r="F23" s="94">
        <f>E23/B23*100</f>
        <v>0</v>
      </c>
      <c r="G23" s="103" t="e">
        <f>E23/C23*100</f>
        <v>#DIV/0!</v>
      </c>
      <c r="H23" s="102"/>
      <c r="I23" s="94"/>
      <c r="J23" s="102"/>
      <c r="K23" s="94"/>
      <c r="L23" s="102"/>
      <c r="M23" s="103"/>
      <c r="N23" s="102"/>
      <c r="O23" s="94"/>
      <c r="P23" s="102"/>
      <c r="Q23" s="94"/>
      <c r="R23" s="102"/>
      <c r="S23" s="94"/>
      <c r="T23" s="102">
        <f>T24+T25+T26+T27</f>
        <v>1000</v>
      </c>
      <c r="U23" s="94"/>
      <c r="V23" s="102">
        <f>V24+V25+V26+V27</f>
        <v>2007.7</v>
      </c>
      <c r="W23" s="94"/>
      <c r="X23" s="102"/>
      <c r="Y23" s="94"/>
      <c r="Z23" s="102"/>
      <c r="AA23" s="94"/>
      <c r="AB23" s="102"/>
      <c r="AC23" s="94"/>
      <c r="AD23" s="102"/>
      <c r="AE23" s="94"/>
      <c r="AF23" s="70"/>
    </row>
    <row r="24" spans="1:32" s="68" customFormat="1" ht="15.75" customHeight="1" x14ac:dyDescent="0.2">
      <c r="A24" s="97" t="s">
        <v>24</v>
      </c>
      <c r="B24" s="101"/>
      <c r="C24" s="94"/>
      <c r="D24" s="94"/>
      <c r="E24" s="94"/>
      <c r="F24" s="94"/>
      <c r="G24" s="94"/>
      <c r="H24" s="102"/>
      <c r="I24" s="94">
        <v>0</v>
      </c>
      <c r="J24" s="102"/>
      <c r="K24" s="94"/>
      <c r="L24" s="102"/>
      <c r="M24" s="103"/>
      <c r="N24" s="102"/>
      <c r="O24" s="94"/>
      <c r="P24" s="102"/>
      <c r="Q24" s="94"/>
      <c r="R24" s="102"/>
      <c r="S24" s="94"/>
      <c r="T24" s="102"/>
      <c r="U24" s="94"/>
      <c r="V24" s="102"/>
      <c r="W24" s="94"/>
      <c r="X24" s="102"/>
      <c r="Y24" s="94"/>
      <c r="Z24" s="102"/>
      <c r="AA24" s="94"/>
      <c r="AB24" s="102"/>
      <c r="AC24" s="94"/>
      <c r="AD24" s="102"/>
      <c r="AE24" s="94"/>
      <c r="AF24" s="70"/>
    </row>
    <row r="25" spans="1:32" s="68" customFormat="1" ht="15.75" customHeight="1" x14ac:dyDescent="0.2">
      <c r="A25" s="97" t="s">
        <v>25</v>
      </c>
      <c r="B25" s="74">
        <f>H25+J25+L25+N25+P25+R25+T25+V25+X25+Z25+AB25+AD25</f>
        <v>3007.7</v>
      </c>
      <c r="C25" s="95">
        <f>H25</f>
        <v>0</v>
      </c>
      <c r="D25" s="95">
        <f>H25</f>
        <v>0</v>
      </c>
      <c r="E25" s="95">
        <f>I25+K25+M25+O25+Q25+S25+U25+W25+Y25+AA25+AC25+AE25</f>
        <v>0</v>
      </c>
      <c r="F25" s="95">
        <f>E25/B25*100</f>
        <v>0</v>
      </c>
      <c r="G25" s="95" t="e">
        <f>E25/C25*100</f>
        <v>#DIV/0!</v>
      </c>
      <c r="H25" s="104"/>
      <c r="I25" s="95">
        <v>0</v>
      </c>
      <c r="J25" s="104"/>
      <c r="K25" s="95"/>
      <c r="L25" s="104"/>
      <c r="M25" s="105"/>
      <c r="N25" s="104"/>
      <c r="O25" s="95"/>
      <c r="P25" s="104"/>
      <c r="Q25" s="95"/>
      <c r="R25" s="104"/>
      <c r="S25" s="95"/>
      <c r="T25" s="104">
        <v>1000</v>
      </c>
      <c r="U25" s="95"/>
      <c r="V25" s="104">
        <v>2007.7</v>
      </c>
      <c r="W25" s="95"/>
      <c r="X25" s="104"/>
      <c r="Y25" s="95"/>
      <c r="Z25" s="104"/>
      <c r="AA25" s="95"/>
      <c r="AB25" s="104"/>
      <c r="AC25" s="95"/>
      <c r="AD25" s="104"/>
      <c r="AE25" s="94"/>
      <c r="AF25" s="70"/>
    </row>
    <row r="26" spans="1:32" s="68" customFormat="1" ht="15" customHeight="1" x14ac:dyDescent="0.2">
      <c r="A26" s="97" t="s">
        <v>26</v>
      </c>
      <c r="B26" s="101"/>
      <c r="C26" s="94"/>
      <c r="D26" s="94"/>
      <c r="E26" s="94"/>
      <c r="F26" s="94"/>
      <c r="G26" s="94"/>
      <c r="H26" s="102"/>
      <c r="I26" s="94">
        <v>0</v>
      </c>
      <c r="J26" s="102"/>
      <c r="K26" s="94"/>
      <c r="L26" s="102"/>
      <c r="M26" s="103"/>
      <c r="N26" s="102"/>
      <c r="O26" s="94"/>
      <c r="P26" s="102"/>
      <c r="Q26" s="94"/>
      <c r="R26" s="102"/>
      <c r="S26" s="94"/>
      <c r="T26" s="102"/>
      <c r="U26" s="94"/>
      <c r="V26" s="102"/>
      <c r="W26" s="94"/>
      <c r="X26" s="102"/>
      <c r="Y26" s="94"/>
      <c r="Z26" s="102"/>
      <c r="AA26" s="94"/>
      <c r="AB26" s="102"/>
      <c r="AC26" s="94"/>
      <c r="AD26" s="102"/>
      <c r="AE26" s="94"/>
      <c r="AF26" s="70"/>
    </row>
    <row r="27" spans="1:32" s="68" customFormat="1" ht="17.25" customHeight="1" x14ac:dyDescent="0.2">
      <c r="A27" s="97" t="s">
        <v>27</v>
      </c>
      <c r="B27" s="101"/>
      <c r="C27" s="94"/>
      <c r="D27" s="94"/>
      <c r="E27" s="94"/>
      <c r="F27" s="94"/>
      <c r="G27" s="94"/>
      <c r="H27" s="102"/>
      <c r="I27" s="94">
        <v>0</v>
      </c>
      <c r="J27" s="102"/>
      <c r="K27" s="94"/>
      <c r="L27" s="102"/>
      <c r="M27" s="103"/>
      <c r="N27" s="102"/>
      <c r="O27" s="94"/>
      <c r="P27" s="102"/>
      <c r="Q27" s="94"/>
      <c r="R27" s="102"/>
      <c r="S27" s="94"/>
      <c r="T27" s="102"/>
      <c r="U27" s="94"/>
      <c r="V27" s="102"/>
      <c r="W27" s="94"/>
      <c r="X27" s="102"/>
      <c r="Y27" s="94"/>
      <c r="Z27" s="102"/>
      <c r="AA27" s="94"/>
      <c r="AB27" s="102"/>
      <c r="AC27" s="94"/>
      <c r="AD27" s="102"/>
      <c r="AE27" s="94"/>
      <c r="AF27" s="70"/>
    </row>
    <row r="28" spans="1:32" s="68" customFormat="1" ht="39.75" customHeight="1" x14ac:dyDescent="0.2">
      <c r="A28" s="97" t="s">
        <v>58</v>
      </c>
      <c r="B28" s="101"/>
      <c r="C28" s="94"/>
      <c r="D28" s="94"/>
      <c r="E28" s="94"/>
      <c r="F28" s="94"/>
      <c r="G28" s="94"/>
      <c r="H28" s="102"/>
      <c r="I28" s="94"/>
      <c r="J28" s="102"/>
      <c r="K28" s="94"/>
      <c r="L28" s="102"/>
      <c r="M28" s="103"/>
      <c r="N28" s="102"/>
      <c r="O28" s="94"/>
      <c r="P28" s="102"/>
      <c r="Q28" s="94"/>
      <c r="R28" s="102"/>
      <c r="S28" s="94"/>
      <c r="T28" s="102"/>
      <c r="U28" s="94"/>
      <c r="V28" s="102"/>
      <c r="W28" s="94"/>
      <c r="X28" s="102"/>
      <c r="Y28" s="94"/>
      <c r="Z28" s="102"/>
      <c r="AA28" s="94"/>
      <c r="AB28" s="102"/>
      <c r="AC28" s="94"/>
      <c r="AD28" s="102"/>
      <c r="AE28" s="94"/>
      <c r="AF28" s="70"/>
    </row>
    <row r="29" spans="1:32" s="68" customFormat="1" ht="17.25" customHeight="1" x14ac:dyDescent="0.2">
      <c r="A29" s="77" t="s">
        <v>30</v>
      </c>
      <c r="B29" s="101">
        <f>B30+B31+B32+B33</f>
        <v>27.3</v>
      </c>
      <c r="C29" s="94">
        <f>C31</f>
        <v>0</v>
      </c>
      <c r="D29" s="94">
        <f>D31</f>
        <v>0</v>
      </c>
      <c r="E29" s="94">
        <f>E31</f>
        <v>0</v>
      </c>
      <c r="F29" s="95">
        <f>E29/B29*100</f>
        <v>0</v>
      </c>
      <c r="G29" s="103" t="e">
        <f>E29/C29*100</f>
        <v>#DIV/0!</v>
      </c>
      <c r="H29" s="107">
        <f>H31</f>
        <v>0</v>
      </c>
      <c r="I29" s="96"/>
      <c r="J29" s="107"/>
      <c r="K29" s="96"/>
      <c r="L29" s="107"/>
      <c r="M29" s="96"/>
      <c r="N29" s="108">
        <f>N30+N31+N32+N33</f>
        <v>27.3</v>
      </c>
      <c r="O29" s="96"/>
      <c r="P29" s="107"/>
      <c r="Q29" s="96"/>
      <c r="R29" s="107"/>
      <c r="S29" s="96"/>
      <c r="T29" s="107"/>
      <c r="U29" s="96"/>
      <c r="V29" s="107"/>
      <c r="W29" s="96"/>
      <c r="X29" s="107"/>
      <c r="Y29" s="96"/>
      <c r="Z29" s="107"/>
      <c r="AA29" s="96"/>
      <c r="AB29" s="107"/>
      <c r="AC29" s="96"/>
      <c r="AD29" s="107"/>
      <c r="AE29" s="94"/>
      <c r="AF29" s="70"/>
    </row>
    <row r="30" spans="1:32" s="68" customFormat="1" ht="17.25" customHeight="1" x14ac:dyDescent="0.2">
      <c r="A30" s="97" t="s">
        <v>24</v>
      </c>
      <c r="B30" s="101"/>
      <c r="C30" s="94"/>
      <c r="D30" s="94"/>
      <c r="E30" s="94"/>
      <c r="F30" s="94"/>
      <c r="G30" s="94"/>
      <c r="H30" s="107"/>
      <c r="I30" s="96">
        <v>0</v>
      </c>
      <c r="J30" s="107"/>
      <c r="K30" s="96"/>
      <c r="L30" s="107"/>
      <c r="M30" s="96"/>
      <c r="N30" s="107"/>
      <c r="O30" s="96"/>
      <c r="P30" s="107"/>
      <c r="Q30" s="96"/>
      <c r="R30" s="107"/>
      <c r="S30" s="96"/>
      <c r="T30" s="107"/>
      <c r="U30" s="96"/>
      <c r="V30" s="107"/>
      <c r="W30" s="96"/>
      <c r="X30" s="107"/>
      <c r="Y30" s="96"/>
      <c r="Z30" s="107"/>
      <c r="AA30" s="96"/>
      <c r="AB30" s="107"/>
      <c r="AC30" s="96"/>
      <c r="AD30" s="107"/>
      <c r="AE30" s="94"/>
      <c r="AF30" s="70"/>
    </row>
    <row r="31" spans="1:32" s="68" customFormat="1" ht="17.25" customHeight="1" x14ac:dyDescent="0.2">
      <c r="A31" s="97" t="s">
        <v>25</v>
      </c>
      <c r="B31" s="74">
        <f>H31+J31+L31+N31+P31+R31+T31+V31+X31+Z31+AB31+AD31</f>
        <v>27.3</v>
      </c>
      <c r="C31" s="95">
        <f>H31</f>
        <v>0</v>
      </c>
      <c r="D31" s="95">
        <f>H31</f>
        <v>0</v>
      </c>
      <c r="E31" s="95">
        <f>I31</f>
        <v>0</v>
      </c>
      <c r="F31" s="95">
        <f>E31/B31*100</f>
        <v>0</v>
      </c>
      <c r="G31" s="95" t="e">
        <f>E31/C31*100</f>
        <v>#DIV/0!</v>
      </c>
      <c r="H31" s="109">
        <v>0</v>
      </c>
      <c r="I31" s="110">
        <v>0</v>
      </c>
      <c r="J31" s="109"/>
      <c r="K31" s="110"/>
      <c r="L31" s="109"/>
      <c r="M31" s="110"/>
      <c r="N31" s="109">
        <v>27.3</v>
      </c>
      <c r="O31" s="110"/>
      <c r="P31" s="109"/>
      <c r="Q31" s="110"/>
      <c r="R31" s="109"/>
      <c r="S31" s="110"/>
      <c r="T31" s="109"/>
      <c r="U31" s="110"/>
      <c r="V31" s="109"/>
      <c r="W31" s="110"/>
      <c r="X31" s="109"/>
      <c r="Y31" s="110"/>
      <c r="Z31" s="109"/>
      <c r="AA31" s="110"/>
      <c r="AB31" s="109"/>
      <c r="AC31" s="110"/>
      <c r="AD31" s="109"/>
      <c r="AE31" s="95"/>
      <c r="AF31" s="70"/>
    </row>
    <row r="32" spans="1:32" s="68" customFormat="1" ht="17.25" customHeight="1" x14ac:dyDescent="0.2">
      <c r="A32" s="97" t="s">
        <v>26</v>
      </c>
      <c r="B32" s="101"/>
      <c r="C32" s="94"/>
      <c r="D32" s="94"/>
      <c r="E32" s="94"/>
      <c r="F32" s="94"/>
      <c r="G32" s="94"/>
      <c r="H32" s="102"/>
      <c r="I32" s="94">
        <v>0</v>
      </c>
      <c r="J32" s="102"/>
      <c r="K32" s="94"/>
      <c r="L32" s="102"/>
      <c r="M32" s="103"/>
      <c r="N32" s="102"/>
      <c r="O32" s="94"/>
      <c r="P32" s="102"/>
      <c r="Q32" s="94"/>
      <c r="R32" s="102"/>
      <c r="S32" s="94"/>
      <c r="T32" s="102"/>
      <c r="U32" s="94"/>
      <c r="V32" s="102"/>
      <c r="W32" s="94"/>
      <c r="X32" s="102"/>
      <c r="Y32" s="94"/>
      <c r="Z32" s="102"/>
      <c r="AA32" s="94"/>
      <c r="AB32" s="102"/>
      <c r="AC32" s="94"/>
      <c r="AD32" s="102"/>
      <c r="AE32" s="94"/>
      <c r="AF32" s="70"/>
    </row>
    <row r="33" spans="1:32" s="68" customFormat="1" ht="17.25" customHeight="1" x14ac:dyDescent="0.2">
      <c r="A33" s="97" t="s">
        <v>27</v>
      </c>
      <c r="B33" s="101"/>
      <c r="C33" s="94"/>
      <c r="D33" s="94"/>
      <c r="E33" s="94"/>
      <c r="F33" s="94"/>
      <c r="G33" s="94"/>
      <c r="H33" s="102"/>
      <c r="I33" s="94">
        <v>0</v>
      </c>
      <c r="J33" s="102"/>
      <c r="K33" s="94"/>
      <c r="L33" s="102"/>
      <c r="M33" s="103"/>
      <c r="N33" s="102"/>
      <c r="O33" s="94"/>
      <c r="P33" s="102"/>
      <c r="Q33" s="94"/>
      <c r="R33" s="102"/>
      <c r="S33" s="94"/>
      <c r="T33" s="102"/>
      <c r="U33" s="94"/>
      <c r="V33" s="102"/>
      <c r="W33" s="94"/>
      <c r="X33" s="102"/>
      <c r="Y33" s="94"/>
      <c r="Z33" s="102"/>
      <c r="AA33" s="94"/>
      <c r="AB33" s="102"/>
      <c r="AC33" s="94"/>
      <c r="AD33" s="102"/>
      <c r="AE33" s="94"/>
      <c r="AF33" s="70"/>
    </row>
    <row r="34" spans="1:32" s="68" customFormat="1" ht="46.5" customHeight="1" x14ac:dyDescent="0.2">
      <c r="A34" s="97" t="s">
        <v>61</v>
      </c>
      <c r="B34" s="101"/>
      <c r="C34" s="94"/>
      <c r="D34" s="94"/>
      <c r="E34" s="94"/>
      <c r="F34" s="94"/>
      <c r="G34" s="94"/>
      <c r="H34" s="102"/>
      <c r="I34" s="94"/>
      <c r="J34" s="102"/>
      <c r="K34" s="94"/>
      <c r="L34" s="102"/>
      <c r="M34" s="103"/>
      <c r="N34" s="102"/>
      <c r="O34" s="94"/>
      <c r="P34" s="102"/>
      <c r="Q34" s="94"/>
      <c r="R34" s="102"/>
      <c r="S34" s="94"/>
      <c r="T34" s="102"/>
      <c r="U34" s="94"/>
      <c r="V34" s="102"/>
      <c r="W34" s="94"/>
      <c r="X34" s="102"/>
      <c r="Y34" s="94"/>
      <c r="Z34" s="102"/>
      <c r="AA34" s="94"/>
      <c r="AB34" s="102"/>
      <c r="AC34" s="94"/>
      <c r="AD34" s="102"/>
      <c r="AE34" s="94"/>
      <c r="AF34" s="70"/>
    </row>
    <row r="35" spans="1:32" s="68" customFormat="1" ht="17.25" customHeight="1" x14ac:dyDescent="0.2">
      <c r="A35" s="77" t="s">
        <v>30</v>
      </c>
      <c r="B35" s="101">
        <f>B36+B37+B38+B39</f>
        <v>517.79</v>
      </c>
      <c r="C35" s="94">
        <f>C37</f>
        <v>0</v>
      </c>
      <c r="D35" s="94">
        <f>D37</f>
        <v>0</v>
      </c>
      <c r="E35" s="94">
        <f>E37</f>
        <v>0</v>
      </c>
      <c r="F35" s="94">
        <f>E35/B35*100</f>
        <v>0</v>
      </c>
      <c r="G35" s="94" t="e">
        <f>E35/C35*100</f>
        <v>#DIV/0!</v>
      </c>
      <c r="H35" s="102"/>
      <c r="I35" s="94"/>
      <c r="J35" s="102"/>
      <c r="K35" s="94"/>
      <c r="L35" s="102"/>
      <c r="M35" s="103"/>
      <c r="N35" s="102"/>
      <c r="O35" s="94"/>
      <c r="P35" s="102"/>
      <c r="Q35" s="94"/>
      <c r="R35" s="102"/>
      <c r="S35" s="94"/>
      <c r="T35" s="102"/>
      <c r="U35" s="94"/>
      <c r="V35" s="102"/>
      <c r="W35" s="94"/>
      <c r="X35" s="102"/>
      <c r="Y35" s="94"/>
      <c r="Z35" s="102"/>
      <c r="AA35" s="94"/>
      <c r="AB35" s="102"/>
      <c r="AC35" s="94"/>
      <c r="AD35" s="102"/>
      <c r="AE35" s="94"/>
      <c r="AF35" s="70"/>
    </row>
    <row r="36" spans="1:32" s="68" customFormat="1" ht="17.25" customHeight="1" x14ac:dyDescent="0.2">
      <c r="A36" s="97" t="s">
        <v>24</v>
      </c>
      <c r="B36" s="101"/>
      <c r="C36" s="94"/>
      <c r="D36" s="94"/>
      <c r="E36" s="94"/>
      <c r="F36" s="94"/>
      <c r="G36" s="94"/>
      <c r="H36" s="102">
        <v>0</v>
      </c>
      <c r="I36" s="94">
        <v>0</v>
      </c>
      <c r="J36" s="102">
        <v>0</v>
      </c>
      <c r="K36" s="94"/>
      <c r="L36" s="102"/>
      <c r="M36" s="103"/>
      <c r="N36" s="102"/>
      <c r="O36" s="94"/>
      <c r="P36" s="102"/>
      <c r="Q36" s="94"/>
      <c r="R36" s="102"/>
      <c r="S36" s="94"/>
      <c r="T36" s="102"/>
      <c r="U36" s="94"/>
      <c r="V36" s="102"/>
      <c r="W36" s="94"/>
      <c r="X36" s="102"/>
      <c r="Y36" s="94"/>
      <c r="Z36" s="102"/>
      <c r="AA36" s="94"/>
      <c r="AB36" s="102"/>
      <c r="AC36" s="94"/>
      <c r="AD36" s="102"/>
      <c r="AE36" s="94"/>
      <c r="AF36" s="70"/>
    </row>
    <row r="37" spans="1:32" s="68" customFormat="1" ht="17.25" customHeight="1" x14ac:dyDescent="0.2">
      <c r="A37" s="97" t="s">
        <v>25</v>
      </c>
      <c r="B37" s="101">
        <f>H37+J37+L37+N37+P37+R37+T37+V37+X37+Z37+AB37+AD37</f>
        <v>0</v>
      </c>
      <c r="C37" s="94">
        <f>H37</f>
        <v>0</v>
      </c>
      <c r="D37" s="94">
        <f>H37</f>
        <v>0</v>
      </c>
      <c r="E37" s="94">
        <f>I37</f>
        <v>0</v>
      </c>
      <c r="F37" s="94">
        <v>0</v>
      </c>
      <c r="G37" s="94">
        <v>0</v>
      </c>
      <c r="H37" s="102">
        <v>0</v>
      </c>
      <c r="I37" s="94">
        <v>0</v>
      </c>
      <c r="J37" s="102">
        <v>0</v>
      </c>
      <c r="K37" s="94"/>
      <c r="L37" s="102">
        <v>0</v>
      </c>
      <c r="M37" s="103"/>
      <c r="N37" s="102">
        <v>0</v>
      </c>
      <c r="O37" s="94"/>
      <c r="P37" s="102">
        <v>0</v>
      </c>
      <c r="Q37" s="94"/>
      <c r="R37" s="102">
        <v>0</v>
      </c>
      <c r="S37" s="94"/>
      <c r="T37" s="102">
        <v>0</v>
      </c>
      <c r="U37" s="94"/>
      <c r="V37" s="102">
        <v>0</v>
      </c>
      <c r="W37" s="94"/>
      <c r="X37" s="102">
        <v>0</v>
      </c>
      <c r="Y37" s="94"/>
      <c r="Z37" s="102">
        <v>0</v>
      </c>
      <c r="AA37" s="94"/>
      <c r="AB37" s="102">
        <v>0</v>
      </c>
      <c r="AC37" s="94"/>
      <c r="AD37" s="102">
        <v>0</v>
      </c>
      <c r="AE37" s="94"/>
      <c r="AF37" s="70"/>
    </row>
    <row r="38" spans="1:32" s="68" customFormat="1" ht="17.25" customHeight="1" x14ac:dyDescent="0.2">
      <c r="A38" s="97" t="s">
        <v>26</v>
      </c>
      <c r="B38" s="101">
        <f t="shared" ref="B38:B39" si="2">H38+J38+L38+N38+P38+R38+T38+V38+X38+Z38+AB38+AD38</f>
        <v>0</v>
      </c>
      <c r="C38" s="94">
        <f t="shared" ref="C38:C39" si="3">H38</f>
        <v>0</v>
      </c>
      <c r="D38" s="94"/>
      <c r="E38" s="94"/>
      <c r="F38" s="94"/>
      <c r="G38" s="94"/>
      <c r="H38" s="102">
        <v>0</v>
      </c>
      <c r="I38" s="94">
        <v>0</v>
      </c>
      <c r="J38" s="102">
        <v>0</v>
      </c>
      <c r="K38" s="94"/>
      <c r="L38" s="102"/>
      <c r="M38" s="103"/>
      <c r="N38" s="102"/>
      <c r="O38" s="94"/>
      <c r="P38" s="102"/>
      <c r="Q38" s="94"/>
      <c r="R38" s="102"/>
      <c r="S38" s="94"/>
      <c r="T38" s="102"/>
      <c r="U38" s="94"/>
      <c r="V38" s="102"/>
      <c r="W38" s="94"/>
      <c r="X38" s="102"/>
      <c r="Y38" s="94"/>
      <c r="Z38" s="102"/>
      <c r="AA38" s="94"/>
      <c r="AB38" s="102"/>
      <c r="AC38" s="94"/>
      <c r="AD38" s="102"/>
      <c r="AE38" s="94"/>
      <c r="AF38" s="70"/>
    </row>
    <row r="39" spans="1:32" s="68" customFormat="1" ht="17.25" customHeight="1" x14ac:dyDescent="0.2">
      <c r="A39" s="97" t="s">
        <v>27</v>
      </c>
      <c r="B39" s="74">
        <f t="shared" si="2"/>
        <v>517.79</v>
      </c>
      <c r="C39" s="94">
        <f t="shared" si="3"/>
        <v>0</v>
      </c>
      <c r="D39" s="94">
        <f>H39</f>
        <v>0</v>
      </c>
      <c r="E39" s="94">
        <f>I39</f>
        <v>0</v>
      </c>
      <c r="F39" s="94">
        <f>E39/B39*100</f>
        <v>0</v>
      </c>
      <c r="G39" s="94" t="e">
        <f>E39/C39*100</f>
        <v>#DIV/0!</v>
      </c>
      <c r="H39" s="102">
        <v>0</v>
      </c>
      <c r="I39" s="94">
        <v>0</v>
      </c>
      <c r="J39" s="102">
        <v>517.79</v>
      </c>
      <c r="K39" s="94"/>
      <c r="L39" s="102"/>
      <c r="M39" s="103"/>
      <c r="N39" s="102"/>
      <c r="O39" s="94"/>
      <c r="P39" s="102"/>
      <c r="Q39" s="94"/>
      <c r="R39" s="102"/>
      <c r="S39" s="94"/>
      <c r="T39" s="102"/>
      <c r="U39" s="94"/>
      <c r="V39" s="102"/>
      <c r="W39" s="94"/>
      <c r="X39" s="102"/>
      <c r="Y39" s="94"/>
      <c r="Z39" s="102"/>
      <c r="AA39" s="94"/>
      <c r="AB39" s="102"/>
      <c r="AC39" s="94"/>
      <c r="AD39" s="102"/>
      <c r="AE39" s="94"/>
      <c r="AF39" s="70"/>
    </row>
    <row r="40" spans="1:32" s="68" customFormat="1" ht="16.5" customHeight="1" x14ac:dyDescent="0.2">
      <c r="A40" s="71" t="s">
        <v>22</v>
      </c>
      <c r="B40" s="74"/>
      <c r="C40" s="95"/>
      <c r="D40" s="95"/>
      <c r="E40" s="94"/>
      <c r="F40" s="94"/>
      <c r="G40" s="94"/>
      <c r="H40" s="102"/>
      <c r="I40" s="94"/>
      <c r="J40" s="102"/>
      <c r="K40" s="94"/>
      <c r="L40" s="102"/>
      <c r="M40" s="103"/>
      <c r="N40" s="102"/>
      <c r="O40" s="94"/>
      <c r="P40" s="102"/>
      <c r="Q40" s="94"/>
      <c r="R40" s="102"/>
      <c r="S40" s="94"/>
      <c r="T40" s="102"/>
      <c r="U40" s="94"/>
      <c r="V40" s="102"/>
      <c r="W40" s="94"/>
      <c r="X40" s="102"/>
      <c r="Y40" s="94"/>
      <c r="Z40" s="102"/>
      <c r="AA40" s="94"/>
      <c r="AB40" s="102"/>
      <c r="AC40" s="94"/>
      <c r="AD40" s="102"/>
      <c r="AE40" s="94"/>
      <c r="AF40" s="70"/>
    </row>
    <row r="41" spans="1:32" s="68" customFormat="1" ht="72" customHeight="1" x14ac:dyDescent="0.2">
      <c r="A41" s="72" t="s">
        <v>38</v>
      </c>
      <c r="B41" s="74"/>
      <c r="C41" s="94"/>
      <c r="D41" s="94"/>
      <c r="E41" s="94"/>
      <c r="F41" s="94"/>
      <c r="G41" s="94"/>
      <c r="H41" s="102"/>
      <c r="I41" s="94"/>
      <c r="J41" s="102"/>
      <c r="K41" s="94"/>
      <c r="L41" s="102"/>
      <c r="M41" s="103"/>
      <c r="N41" s="102"/>
      <c r="O41" s="94"/>
      <c r="P41" s="102"/>
      <c r="Q41" s="94"/>
      <c r="R41" s="102"/>
      <c r="S41" s="94"/>
      <c r="T41" s="102"/>
      <c r="U41" s="94"/>
      <c r="V41" s="102"/>
      <c r="W41" s="94"/>
      <c r="X41" s="102"/>
      <c r="Y41" s="94"/>
      <c r="Z41" s="102"/>
      <c r="AA41" s="94"/>
      <c r="AB41" s="102"/>
      <c r="AC41" s="94"/>
      <c r="AD41" s="102"/>
      <c r="AE41" s="94"/>
      <c r="AF41" s="191" t="s">
        <v>59</v>
      </c>
    </row>
    <row r="42" spans="1:32" s="78" customFormat="1" ht="24" customHeight="1" x14ac:dyDescent="0.2">
      <c r="A42" s="76" t="s">
        <v>30</v>
      </c>
      <c r="B42" s="86">
        <f>B44</f>
        <v>3889.2999999999993</v>
      </c>
      <c r="C42" s="94">
        <f>C43+C44+C45+C46</f>
        <v>1387.92</v>
      </c>
      <c r="D42" s="94">
        <f>D44</f>
        <v>1387.92</v>
      </c>
      <c r="E42" s="94">
        <f>E44</f>
        <v>112.1</v>
      </c>
      <c r="F42" s="94">
        <f>E42/B42*100</f>
        <v>2.8822667318026385</v>
      </c>
      <c r="G42" s="103">
        <f>E42/C42*100</f>
        <v>8.0768343996772138</v>
      </c>
      <c r="H42" s="102">
        <f>H43+H44+H32+H33</f>
        <v>1387.92</v>
      </c>
      <c r="I42" s="94">
        <f>I44</f>
        <v>112.1</v>
      </c>
      <c r="J42" s="102">
        <f>J43+J44+J32+J33</f>
        <v>66.7</v>
      </c>
      <c r="K42" s="94"/>
      <c r="L42" s="102">
        <f>L43+L44+L32+L33</f>
        <v>729.5</v>
      </c>
      <c r="M42" s="103"/>
      <c r="N42" s="102">
        <f>N43+N44+N32+N33</f>
        <v>137.6</v>
      </c>
      <c r="O42" s="94"/>
      <c r="P42" s="102">
        <f>P43+P44+P32+P33</f>
        <v>290.18</v>
      </c>
      <c r="Q42" s="94"/>
      <c r="R42" s="102">
        <f>R43+R44+R32+R33</f>
        <v>0</v>
      </c>
      <c r="S42" s="94"/>
      <c r="T42" s="102">
        <f>T43+T44+T32+T33</f>
        <v>116</v>
      </c>
      <c r="U42" s="94"/>
      <c r="V42" s="102">
        <f>V43+V44+V32+V33</f>
        <v>0</v>
      </c>
      <c r="W42" s="94"/>
      <c r="X42" s="102">
        <f>X43+X44+X32+X33</f>
        <v>307.5</v>
      </c>
      <c r="Y42" s="94"/>
      <c r="Z42" s="102">
        <f>Z43+Z44+Z32+Z33</f>
        <v>197</v>
      </c>
      <c r="AA42" s="94"/>
      <c r="AB42" s="102">
        <f>AB43+AB44+AB32+AB33</f>
        <v>473.7</v>
      </c>
      <c r="AC42" s="94"/>
      <c r="AD42" s="102">
        <f>AD43+AD44+AD32+AD33</f>
        <v>183.2</v>
      </c>
      <c r="AE42" s="94">
        <f t="shared" ref="AE42" si="4">AE43+AE44</f>
        <v>0</v>
      </c>
      <c r="AF42" s="192"/>
    </row>
    <row r="43" spans="1:32" s="68" customFormat="1" ht="18.75" customHeight="1" x14ac:dyDescent="0.2">
      <c r="A43" s="71" t="s">
        <v>24</v>
      </c>
      <c r="B43" s="74">
        <v>0</v>
      </c>
      <c r="C43" s="95">
        <v>0</v>
      </c>
      <c r="D43" s="95">
        <v>0</v>
      </c>
      <c r="E43" s="95"/>
      <c r="F43" s="95">
        <v>0</v>
      </c>
      <c r="G43" s="105">
        <v>0</v>
      </c>
      <c r="H43" s="102">
        <v>0</v>
      </c>
      <c r="I43" s="94">
        <v>0</v>
      </c>
      <c r="J43" s="102"/>
      <c r="K43" s="94"/>
      <c r="L43" s="102"/>
      <c r="M43" s="103"/>
      <c r="N43" s="102"/>
      <c r="O43" s="94"/>
      <c r="P43" s="102"/>
      <c r="Q43" s="94"/>
      <c r="R43" s="102"/>
      <c r="S43" s="94"/>
      <c r="T43" s="102"/>
      <c r="U43" s="94"/>
      <c r="V43" s="102"/>
      <c r="W43" s="94"/>
      <c r="X43" s="102"/>
      <c r="Y43" s="94"/>
      <c r="Z43" s="102"/>
      <c r="AA43" s="94"/>
      <c r="AB43" s="102"/>
      <c r="AC43" s="94"/>
      <c r="AD43" s="102"/>
      <c r="AE43" s="94"/>
      <c r="AF43" s="192"/>
    </row>
    <row r="44" spans="1:32" s="68" customFormat="1" ht="19.5" customHeight="1" x14ac:dyDescent="0.2">
      <c r="A44" s="87" t="s">
        <v>25</v>
      </c>
      <c r="B44" s="88">
        <f>H44+J44+L44+N44+P44+R44+T44+V44+X44+Z44+AB44+AD44</f>
        <v>3889.2999999999993</v>
      </c>
      <c r="C44" s="95">
        <f>H44</f>
        <v>1387.92</v>
      </c>
      <c r="D44" s="95">
        <f>H44</f>
        <v>1387.92</v>
      </c>
      <c r="E44" s="95">
        <f>I44+K44+M44+O44+Q44+S44+U44+W44+Y44+AA44+AC44+AE44</f>
        <v>112.1</v>
      </c>
      <c r="F44" s="95">
        <f>E44/B44*100</f>
        <v>2.8822667318026385</v>
      </c>
      <c r="G44" s="111">
        <f>E44/C44*100</f>
        <v>8.0768343996772138</v>
      </c>
      <c r="H44" s="104">
        <v>1387.92</v>
      </c>
      <c r="I44" s="95">
        <v>112.1</v>
      </c>
      <c r="J44" s="104">
        <v>66.7</v>
      </c>
      <c r="K44" s="95"/>
      <c r="L44" s="104">
        <v>729.5</v>
      </c>
      <c r="M44" s="105"/>
      <c r="N44" s="104">
        <v>137.6</v>
      </c>
      <c r="O44" s="95"/>
      <c r="P44" s="104">
        <v>290.18</v>
      </c>
      <c r="Q44" s="95"/>
      <c r="R44" s="104">
        <v>0</v>
      </c>
      <c r="S44" s="95"/>
      <c r="T44" s="104">
        <v>116</v>
      </c>
      <c r="U44" s="95"/>
      <c r="V44" s="104">
        <v>0</v>
      </c>
      <c r="W44" s="95"/>
      <c r="X44" s="104">
        <v>307.5</v>
      </c>
      <c r="Y44" s="95"/>
      <c r="Z44" s="104">
        <v>197</v>
      </c>
      <c r="AA44" s="95"/>
      <c r="AB44" s="104">
        <v>473.7</v>
      </c>
      <c r="AC44" s="95"/>
      <c r="AD44" s="104">
        <v>183.2</v>
      </c>
      <c r="AE44" s="94"/>
      <c r="AF44" s="193"/>
    </row>
    <row r="45" spans="1:32" s="68" customFormat="1" ht="18.75" customHeight="1" x14ac:dyDescent="0.2">
      <c r="A45" s="71" t="s">
        <v>26</v>
      </c>
      <c r="B45" s="74"/>
      <c r="C45" s="95"/>
      <c r="D45" s="95"/>
      <c r="E45" s="94"/>
      <c r="F45" s="94"/>
      <c r="G45" s="94"/>
      <c r="H45" s="102">
        <v>0</v>
      </c>
      <c r="I45" s="94">
        <v>0</v>
      </c>
      <c r="J45" s="102"/>
      <c r="K45" s="94"/>
      <c r="L45" s="102"/>
      <c r="M45" s="103"/>
      <c r="N45" s="102"/>
      <c r="O45" s="94"/>
      <c r="P45" s="102"/>
      <c r="Q45" s="94"/>
      <c r="R45" s="102"/>
      <c r="S45" s="94"/>
      <c r="T45" s="102"/>
      <c r="U45" s="94"/>
      <c r="V45" s="102"/>
      <c r="W45" s="94"/>
      <c r="X45" s="102"/>
      <c r="Y45" s="94"/>
      <c r="Z45" s="102"/>
      <c r="AA45" s="94"/>
      <c r="AB45" s="102"/>
      <c r="AC45" s="94"/>
      <c r="AD45" s="102"/>
      <c r="AE45" s="94"/>
      <c r="AF45" s="70"/>
    </row>
    <row r="46" spans="1:32" s="68" customFormat="1" ht="20.25" customHeight="1" x14ac:dyDescent="0.2">
      <c r="A46" s="71" t="s">
        <v>27</v>
      </c>
      <c r="B46" s="74"/>
      <c r="C46" s="95"/>
      <c r="D46" s="95"/>
      <c r="E46" s="94"/>
      <c r="F46" s="94"/>
      <c r="G46" s="94"/>
      <c r="H46" s="102"/>
      <c r="I46" s="94"/>
      <c r="J46" s="102"/>
      <c r="K46" s="94"/>
      <c r="L46" s="102"/>
      <c r="M46" s="103"/>
      <c r="N46" s="102"/>
      <c r="O46" s="94"/>
      <c r="P46" s="102"/>
      <c r="Q46" s="94"/>
      <c r="R46" s="102"/>
      <c r="S46" s="94"/>
      <c r="T46" s="102"/>
      <c r="U46" s="94"/>
      <c r="V46" s="102"/>
      <c r="W46" s="94"/>
      <c r="X46" s="102"/>
      <c r="Y46" s="94"/>
      <c r="Z46" s="102"/>
      <c r="AA46" s="94"/>
      <c r="AB46" s="102"/>
      <c r="AC46" s="94"/>
      <c r="AD46" s="102"/>
      <c r="AE46" s="94"/>
      <c r="AF46" s="70"/>
    </row>
    <row r="47" spans="1:32" s="68" customFormat="1" ht="49.5" customHeight="1" x14ac:dyDescent="0.2">
      <c r="A47" s="66" t="s">
        <v>39</v>
      </c>
      <c r="B47" s="98"/>
      <c r="C47" s="98"/>
      <c r="D47" s="98"/>
      <c r="E47" s="94"/>
      <c r="F47" s="98"/>
      <c r="G47" s="98"/>
      <c r="H47" s="102"/>
      <c r="I47" s="98"/>
      <c r="J47" s="112"/>
      <c r="K47" s="98"/>
      <c r="L47" s="112"/>
      <c r="M47" s="113"/>
      <c r="N47" s="112"/>
      <c r="O47" s="98"/>
      <c r="P47" s="112"/>
      <c r="Q47" s="98"/>
      <c r="R47" s="112"/>
      <c r="S47" s="98"/>
      <c r="T47" s="112"/>
      <c r="U47" s="98"/>
      <c r="V47" s="112"/>
      <c r="W47" s="98"/>
      <c r="X47" s="112"/>
      <c r="Y47" s="98"/>
      <c r="Z47" s="112"/>
      <c r="AA47" s="98"/>
      <c r="AB47" s="112"/>
      <c r="AC47" s="98"/>
      <c r="AD47" s="112"/>
      <c r="AE47" s="98"/>
      <c r="AF47" s="67"/>
    </row>
    <row r="48" spans="1:32" s="68" customFormat="1" ht="109.5" customHeight="1" x14ac:dyDescent="0.2">
      <c r="A48" s="69" t="s">
        <v>40</v>
      </c>
      <c r="B48" s="101"/>
      <c r="C48" s="95"/>
      <c r="D48" s="95"/>
      <c r="E48" s="94"/>
      <c r="F48" s="94"/>
      <c r="G48" s="103"/>
      <c r="H48" s="102"/>
      <c r="I48" s="94"/>
      <c r="J48" s="102"/>
      <c r="K48" s="94"/>
      <c r="L48" s="102"/>
      <c r="M48" s="103"/>
      <c r="N48" s="102"/>
      <c r="O48" s="94"/>
      <c r="P48" s="102"/>
      <c r="Q48" s="94"/>
      <c r="R48" s="102"/>
      <c r="S48" s="94"/>
      <c r="T48" s="102"/>
      <c r="U48" s="94"/>
      <c r="V48" s="102"/>
      <c r="W48" s="94"/>
      <c r="X48" s="102"/>
      <c r="Y48" s="94"/>
      <c r="Z48" s="102"/>
      <c r="AA48" s="94"/>
      <c r="AB48" s="102"/>
      <c r="AC48" s="94"/>
      <c r="AD48" s="102"/>
      <c r="AE48" s="94"/>
      <c r="AF48" s="70"/>
    </row>
    <row r="49" spans="1:44" s="68" customFormat="1" ht="57.75" customHeight="1" x14ac:dyDescent="0.2">
      <c r="A49" s="72" t="s">
        <v>41</v>
      </c>
      <c r="B49" s="74"/>
      <c r="C49" s="94"/>
      <c r="D49" s="94"/>
      <c r="E49" s="94"/>
      <c r="F49" s="94"/>
      <c r="G49" s="103"/>
      <c r="H49" s="102"/>
      <c r="I49" s="94"/>
      <c r="J49" s="102"/>
      <c r="K49" s="94"/>
      <c r="L49" s="102"/>
      <c r="M49" s="103"/>
      <c r="N49" s="102"/>
      <c r="O49" s="94"/>
      <c r="P49" s="102"/>
      <c r="Q49" s="94"/>
      <c r="R49" s="102"/>
      <c r="S49" s="94"/>
      <c r="T49" s="102"/>
      <c r="U49" s="94"/>
      <c r="V49" s="102"/>
      <c r="W49" s="94"/>
      <c r="X49" s="102"/>
      <c r="Y49" s="94"/>
      <c r="Z49" s="102"/>
      <c r="AA49" s="94"/>
      <c r="AB49" s="102"/>
      <c r="AC49" s="94"/>
      <c r="AD49" s="102"/>
      <c r="AE49" s="94"/>
      <c r="AF49" s="191"/>
    </row>
    <row r="50" spans="1:44" s="68" customFormat="1" ht="27.75" customHeight="1" x14ac:dyDescent="0.2">
      <c r="A50" s="85" t="s">
        <v>30</v>
      </c>
      <c r="B50" s="89">
        <f>B52</f>
        <v>6669.7999999999993</v>
      </c>
      <c r="C50" s="94">
        <f>C51+C52+C53+C54</f>
        <v>1387.03</v>
      </c>
      <c r="D50" s="94">
        <f>D52</f>
        <v>1387.03</v>
      </c>
      <c r="E50" s="94">
        <f>E52</f>
        <v>1086.8399999999999</v>
      </c>
      <c r="F50" s="94">
        <f>E50/B50*100</f>
        <v>16.294941377552551</v>
      </c>
      <c r="G50" s="103">
        <f>E50/C50*100</f>
        <v>78.357353481900176</v>
      </c>
      <c r="H50" s="102">
        <f>H51+H52+H53+H54</f>
        <v>1387.03</v>
      </c>
      <c r="I50" s="94">
        <f t="shared" ref="I50:AE50" si="5">I51+I52</f>
        <v>1086.8399999999999</v>
      </c>
      <c r="J50" s="102">
        <f>J51+J52+J53+J54</f>
        <v>864.34</v>
      </c>
      <c r="K50" s="94"/>
      <c r="L50" s="102">
        <f>L51+L52+L53+L54</f>
        <v>329.39</v>
      </c>
      <c r="M50" s="103">
        <f t="shared" si="5"/>
        <v>0</v>
      </c>
      <c r="N50" s="102">
        <f>N51+N52+N53+N54</f>
        <v>620.53</v>
      </c>
      <c r="O50" s="94">
        <f t="shared" si="5"/>
        <v>0</v>
      </c>
      <c r="P50" s="102">
        <f>P51+P52+P53+P54</f>
        <v>359.23</v>
      </c>
      <c r="Q50" s="94">
        <f t="shared" si="5"/>
        <v>0</v>
      </c>
      <c r="R50" s="102">
        <f>R51+R52+R53+R54</f>
        <v>468.77</v>
      </c>
      <c r="S50" s="94">
        <f t="shared" si="5"/>
        <v>0</v>
      </c>
      <c r="T50" s="102">
        <f>T51+T52+T53+T54</f>
        <v>690.12</v>
      </c>
      <c r="U50" s="94">
        <f t="shared" si="5"/>
        <v>0</v>
      </c>
      <c r="V50" s="102">
        <f>V51+V52+V53+V54</f>
        <v>246.78</v>
      </c>
      <c r="W50" s="94">
        <f t="shared" si="5"/>
        <v>0</v>
      </c>
      <c r="X50" s="102">
        <f>X51+X52+X53+X54</f>
        <v>282.55</v>
      </c>
      <c r="Y50" s="94">
        <f t="shared" si="5"/>
        <v>0</v>
      </c>
      <c r="Z50" s="102">
        <f>Z51+Z52+Z53+Z54</f>
        <v>499.53</v>
      </c>
      <c r="AA50" s="94">
        <f t="shared" si="5"/>
        <v>0</v>
      </c>
      <c r="AB50" s="102">
        <f>AB51+AB52+AB53+AB54</f>
        <v>237.28</v>
      </c>
      <c r="AC50" s="94">
        <f t="shared" si="5"/>
        <v>0</v>
      </c>
      <c r="AD50" s="102">
        <f>AD51+AD52+AD53+AD54</f>
        <v>684.25</v>
      </c>
      <c r="AE50" s="94">
        <f t="shared" si="5"/>
        <v>0</v>
      </c>
      <c r="AF50" s="192"/>
    </row>
    <row r="51" spans="1:44" s="68" customFormat="1" ht="22.5" customHeight="1" x14ac:dyDescent="0.2">
      <c r="A51" s="87" t="s">
        <v>24</v>
      </c>
      <c r="B51" s="90"/>
      <c r="C51" s="95"/>
      <c r="D51" s="95"/>
      <c r="E51" s="95"/>
      <c r="F51" s="95"/>
      <c r="G51" s="105"/>
      <c r="H51" s="104">
        <v>0</v>
      </c>
      <c r="I51" s="95">
        <v>0</v>
      </c>
      <c r="J51" s="104"/>
      <c r="K51" s="95"/>
      <c r="L51" s="104"/>
      <c r="M51" s="105"/>
      <c r="N51" s="104"/>
      <c r="O51" s="95"/>
      <c r="P51" s="102"/>
      <c r="Q51" s="94"/>
      <c r="R51" s="102"/>
      <c r="S51" s="94"/>
      <c r="T51" s="102"/>
      <c r="U51" s="94"/>
      <c r="V51" s="102"/>
      <c r="W51" s="94"/>
      <c r="X51" s="102"/>
      <c r="Y51" s="94"/>
      <c r="Z51" s="102"/>
      <c r="AA51" s="94"/>
      <c r="AB51" s="102"/>
      <c r="AC51" s="94"/>
      <c r="AD51" s="102"/>
      <c r="AE51" s="94"/>
      <c r="AF51" s="192"/>
    </row>
    <row r="52" spans="1:44" s="68" customFormat="1" ht="22.5" customHeight="1" x14ac:dyDescent="0.2">
      <c r="A52" s="87" t="s">
        <v>25</v>
      </c>
      <c r="B52" s="90">
        <f>H52+J52+L52+N52+P52+R52+T52+V52+X52+Z52+AB52+AD52</f>
        <v>6669.7999999999993</v>
      </c>
      <c r="C52" s="95">
        <f>H52</f>
        <v>1387.03</v>
      </c>
      <c r="D52" s="95">
        <f>H52</f>
        <v>1387.03</v>
      </c>
      <c r="E52" s="95">
        <f>I52+K52+M52+O52+Q52+S52+U52+W52+Y52+AA52+AC52</f>
        <v>1086.8399999999999</v>
      </c>
      <c r="F52" s="95">
        <f>E52/B52*100</f>
        <v>16.294941377552551</v>
      </c>
      <c r="G52" s="103">
        <f>E52/C52*100</f>
        <v>78.357353481900176</v>
      </c>
      <c r="H52" s="104">
        <v>1387.03</v>
      </c>
      <c r="I52" s="95">
        <v>1086.8399999999999</v>
      </c>
      <c r="J52" s="104">
        <v>864.34</v>
      </c>
      <c r="K52" s="95"/>
      <c r="L52" s="104">
        <v>329.39</v>
      </c>
      <c r="M52" s="105"/>
      <c r="N52" s="104">
        <v>620.53</v>
      </c>
      <c r="O52" s="95"/>
      <c r="P52" s="104">
        <v>359.23</v>
      </c>
      <c r="Q52" s="95"/>
      <c r="R52" s="104">
        <v>468.77</v>
      </c>
      <c r="S52" s="95"/>
      <c r="T52" s="104">
        <v>690.12</v>
      </c>
      <c r="U52" s="95"/>
      <c r="V52" s="104">
        <v>246.78</v>
      </c>
      <c r="W52" s="95"/>
      <c r="X52" s="104">
        <v>282.55</v>
      </c>
      <c r="Y52" s="95"/>
      <c r="Z52" s="104">
        <v>499.53</v>
      </c>
      <c r="AA52" s="95"/>
      <c r="AB52" s="104">
        <v>237.28</v>
      </c>
      <c r="AC52" s="95"/>
      <c r="AD52" s="104">
        <v>684.25</v>
      </c>
      <c r="AE52" s="94"/>
      <c r="AF52" s="193"/>
    </row>
    <row r="53" spans="1:44" s="68" customFormat="1" ht="18" customHeight="1" x14ac:dyDescent="0.2">
      <c r="A53" s="71" t="s">
        <v>26</v>
      </c>
      <c r="B53" s="74"/>
      <c r="C53" s="95"/>
      <c r="D53" s="95"/>
      <c r="E53" s="94"/>
      <c r="F53" s="94"/>
      <c r="G53" s="94"/>
      <c r="H53" s="102">
        <v>0</v>
      </c>
      <c r="I53" s="94">
        <v>0</v>
      </c>
      <c r="J53" s="102"/>
      <c r="K53" s="94"/>
      <c r="L53" s="102"/>
      <c r="M53" s="103"/>
      <c r="N53" s="102"/>
      <c r="O53" s="94"/>
      <c r="P53" s="102"/>
      <c r="Q53" s="94"/>
      <c r="R53" s="102"/>
      <c r="S53" s="94"/>
      <c r="T53" s="102"/>
      <c r="U53" s="94"/>
      <c r="V53" s="102"/>
      <c r="W53" s="94"/>
      <c r="X53" s="102"/>
      <c r="Y53" s="94"/>
      <c r="Z53" s="102"/>
      <c r="AA53" s="94"/>
      <c r="AB53" s="102"/>
      <c r="AC53" s="94"/>
      <c r="AD53" s="102"/>
      <c r="AE53" s="94"/>
      <c r="AF53" s="70"/>
    </row>
    <row r="54" spans="1:44" s="68" customFormat="1" ht="20.25" customHeight="1" x14ac:dyDescent="0.2">
      <c r="A54" s="71" t="s">
        <v>27</v>
      </c>
      <c r="B54" s="74"/>
      <c r="C54" s="95"/>
      <c r="D54" s="95"/>
      <c r="E54" s="94"/>
      <c r="F54" s="94"/>
      <c r="G54" s="94"/>
      <c r="H54" s="102">
        <v>0</v>
      </c>
      <c r="I54" s="94">
        <v>0</v>
      </c>
      <c r="J54" s="102"/>
      <c r="K54" s="94"/>
      <c r="L54" s="102"/>
      <c r="M54" s="103"/>
      <c r="N54" s="102"/>
      <c r="O54" s="94"/>
      <c r="P54" s="102"/>
      <c r="Q54" s="94"/>
      <c r="R54" s="102"/>
      <c r="S54" s="94"/>
      <c r="T54" s="102"/>
      <c r="U54" s="94"/>
      <c r="V54" s="102"/>
      <c r="W54" s="94"/>
      <c r="X54" s="102"/>
      <c r="Y54" s="94"/>
      <c r="Z54" s="102"/>
      <c r="AA54" s="94"/>
      <c r="AB54" s="102"/>
      <c r="AC54" s="94"/>
      <c r="AD54" s="102"/>
      <c r="AE54" s="94"/>
      <c r="AF54" s="70"/>
    </row>
    <row r="55" spans="1:44" s="79" customFormat="1" ht="27.75" customHeight="1" x14ac:dyDescent="0.2">
      <c r="A55" s="114" t="s">
        <v>31</v>
      </c>
      <c r="B55" s="115">
        <f>B56+B57+B58</f>
        <v>202892.28000000003</v>
      </c>
      <c r="C55" s="115">
        <f t="shared" ref="C55:E55" si="6">C56+C57+C58</f>
        <v>10349.9</v>
      </c>
      <c r="D55" s="115">
        <f t="shared" si="6"/>
        <v>10349.9</v>
      </c>
      <c r="E55" s="115">
        <f t="shared" si="6"/>
        <v>6617.6500000000005</v>
      </c>
      <c r="F55" s="116">
        <f t="shared" ref="F55:G55" si="7">F56+F57</f>
        <v>3.2700020639953182</v>
      </c>
      <c r="G55" s="116">
        <f t="shared" si="7"/>
        <v>63.939265113672604</v>
      </c>
      <c r="H55" s="115">
        <f t="shared" ref="H55" si="8">H56+H57+H58</f>
        <v>10349.9</v>
      </c>
      <c r="I55" s="115">
        <f t="shared" ref="I55" si="9">I56+I57+I58</f>
        <v>6617.6500000000005</v>
      </c>
      <c r="J55" s="115">
        <f t="shared" ref="J55" si="10">J56+J57+J58</f>
        <v>17910.210000000003</v>
      </c>
      <c r="K55" s="115">
        <f t="shared" ref="K55" si="11">K56+K57+K58</f>
        <v>0</v>
      </c>
      <c r="L55" s="115">
        <f t="shared" ref="L55" si="12">L56+L57+L58</f>
        <v>15503.54</v>
      </c>
      <c r="M55" s="115">
        <f t="shared" ref="M55" si="13">M56+M57+M58</f>
        <v>0</v>
      </c>
      <c r="N55" s="115">
        <f t="shared" ref="N55" si="14">N56+N57+N58</f>
        <v>16947.39</v>
      </c>
      <c r="O55" s="115">
        <f t="shared" ref="O55" si="15">O56+O57+O58</f>
        <v>0</v>
      </c>
      <c r="P55" s="115">
        <f t="shared" ref="P55" si="16">P56+P57+P58</f>
        <v>22116</v>
      </c>
      <c r="Q55" s="115">
        <f t="shared" ref="Q55" si="17">Q56+Q57+Q58</f>
        <v>0</v>
      </c>
      <c r="R55" s="115">
        <f t="shared" ref="R55" si="18">R56+R57+R58</f>
        <v>17957.3</v>
      </c>
      <c r="S55" s="115">
        <f t="shared" ref="S55" si="19">S56+S57+S58</f>
        <v>0</v>
      </c>
      <c r="T55" s="115">
        <f t="shared" ref="T55" si="20">T56+T57+T58</f>
        <v>18248.11</v>
      </c>
      <c r="U55" s="115">
        <f t="shared" ref="U55" si="21">U56+U57+U58</f>
        <v>0</v>
      </c>
      <c r="V55" s="115">
        <f t="shared" ref="V55" si="22">V56+V57+V58</f>
        <v>10864.800000000001</v>
      </c>
      <c r="W55" s="115">
        <f t="shared" ref="W55" si="23">W56+W57+W58</f>
        <v>0</v>
      </c>
      <c r="X55" s="115">
        <f t="shared" ref="X55" si="24">X56+X57+X58</f>
        <v>14707.949999999999</v>
      </c>
      <c r="Y55" s="115">
        <f t="shared" ref="Y55" si="25">Y56+Y57+Y58</f>
        <v>0</v>
      </c>
      <c r="Z55" s="115">
        <f t="shared" ref="Z55" si="26">Z56+Z57+Z58</f>
        <v>19047.539999999997</v>
      </c>
      <c r="AA55" s="115">
        <f t="shared" ref="AA55" si="27">AA56+AA57+AA58</f>
        <v>0</v>
      </c>
      <c r="AB55" s="115">
        <f t="shared" ref="AB55" si="28">AB56+AB57+AB58</f>
        <v>15001.780000000002</v>
      </c>
      <c r="AC55" s="115">
        <f t="shared" ref="AC55" si="29">AC56+AC57+AC58</f>
        <v>0</v>
      </c>
      <c r="AD55" s="115">
        <f t="shared" ref="AD55" si="30">AD56+AD57+AD58</f>
        <v>24237.760000000002</v>
      </c>
      <c r="AE55" s="115">
        <f t="shared" ref="AE55" si="31">AE56+AE57+AE58</f>
        <v>0</v>
      </c>
      <c r="AF55" s="70"/>
    </row>
    <row r="56" spans="1:44" s="68" customFormat="1" ht="19.5" customHeight="1" x14ac:dyDescent="0.2">
      <c r="A56" s="71" t="s">
        <v>24</v>
      </c>
      <c r="B56" s="74">
        <f>B43+B17+B11+B51</f>
        <v>0</v>
      </c>
      <c r="C56" s="95"/>
      <c r="D56" s="95"/>
      <c r="E56" s="95"/>
      <c r="F56" s="95"/>
      <c r="G56" s="95"/>
      <c r="H56" s="105">
        <v>0</v>
      </c>
      <c r="I56" s="105">
        <v>0</v>
      </c>
      <c r="J56" s="105">
        <v>0</v>
      </c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80"/>
    </row>
    <row r="57" spans="1:44" s="68" customFormat="1" ht="21.75" customHeight="1" x14ac:dyDescent="0.2">
      <c r="A57" s="87" t="s">
        <v>25</v>
      </c>
      <c r="B57" s="90">
        <f>B10+B16+B23+B29+B42+B50</f>
        <v>202374.49000000002</v>
      </c>
      <c r="C57" s="90">
        <f>C10+C16+C23+C29+C42+C50</f>
        <v>10349.9</v>
      </c>
      <c r="D57" s="90">
        <f>D10+D16+D23+D29+D42+D50</f>
        <v>10349.9</v>
      </c>
      <c r="E57" s="90">
        <f>E10+E16+E23+E29+E42+E50</f>
        <v>6617.6500000000005</v>
      </c>
      <c r="F57" s="95">
        <f>E57/B57*100</f>
        <v>3.2700020639953182</v>
      </c>
      <c r="G57" s="95">
        <f>E57/C57*100</f>
        <v>63.939265113672604</v>
      </c>
      <c r="H57" s="90">
        <f t="shared" ref="H57:AE57" si="32">H10+H16+H23+H29+H42+H50</f>
        <v>10349.9</v>
      </c>
      <c r="I57" s="90">
        <f t="shared" si="32"/>
        <v>6617.6500000000005</v>
      </c>
      <c r="J57" s="90">
        <f t="shared" si="32"/>
        <v>17392.420000000002</v>
      </c>
      <c r="K57" s="90">
        <f t="shared" si="32"/>
        <v>0</v>
      </c>
      <c r="L57" s="90">
        <f t="shared" si="32"/>
        <v>15503.54</v>
      </c>
      <c r="M57" s="90">
        <f t="shared" si="32"/>
        <v>0</v>
      </c>
      <c r="N57" s="90">
        <f t="shared" si="32"/>
        <v>16947.39</v>
      </c>
      <c r="O57" s="90">
        <f t="shared" si="32"/>
        <v>0</v>
      </c>
      <c r="P57" s="90">
        <f t="shared" si="32"/>
        <v>22116</v>
      </c>
      <c r="Q57" s="90">
        <f t="shared" si="32"/>
        <v>0</v>
      </c>
      <c r="R57" s="90">
        <f t="shared" si="32"/>
        <v>17957.3</v>
      </c>
      <c r="S57" s="90">
        <f t="shared" si="32"/>
        <v>0</v>
      </c>
      <c r="T57" s="90">
        <f t="shared" si="32"/>
        <v>18248.11</v>
      </c>
      <c r="U57" s="90">
        <f t="shared" si="32"/>
        <v>0</v>
      </c>
      <c r="V57" s="90">
        <f t="shared" si="32"/>
        <v>10864.800000000001</v>
      </c>
      <c r="W57" s="90">
        <f t="shared" si="32"/>
        <v>0</v>
      </c>
      <c r="X57" s="90">
        <f t="shared" si="32"/>
        <v>14707.949999999999</v>
      </c>
      <c r="Y57" s="90">
        <f t="shared" si="32"/>
        <v>0</v>
      </c>
      <c r="Z57" s="90">
        <f t="shared" si="32"/>
        <v>19047.539999999997</v>
      </c>
      <c r="AA57" s="90">
        <f t="shared" si="32"/>
        <v>0</v>
      </c>
      <c r="AB57" s="90">
        <f t="shared" si="32"/>
        <v>15001.780000000002</v>
      </c>
      <c r="AC57" s="90">
        <f t="shared" si="32"/>
        <v>0</v>
      </c>
      <c r="AD57" s="90">
        <f t="shared" si="32"/>
        <v>24237.760000000002</v>
      </c>
      <c r="AE57" s="90">
        <f t="shared" si="32"/>
        <v>0</v>
      </c>
      <c r="AF57" s="80"/>
    </row>
    <row r="58" spans="1:44" s="68" customFormat="1" ht="15.75" customHeight="1" x14ac:dyDescent="0.2">
      <c r="A58" s="71" t="s">
        <v>27</v>
      </c>
      <c r="B58" s="90">
        <f>B39</f>
        <v>517.79</v>
      </c>
      <c r="C58" s="90">
        <f>C39</f>
        <v>0</v>
      </c>
      <c r="D58" s="90">
        <f>H58</f>
        <v>0</v>
      </c>
      <c r="E58" s="90">
        <f>I58</f>
        <v>0</v>
      </c>
      <c r="F58" s="94"/>
      <c r="G58" s="94"/>
      <c r="H58" s="90">
        <f t="shared" ref="H58:AE58" si="33">H54+H46+H39+H33+H27+H20+H14</f>
        <v>0</v>
      </c>
      <c r="I58" s="90">
        <f t="shared" si="33"/>
        <v>0</v>
      </c>
      <c r="J58" s="90">
        <f t="shared" si="33"/>
        <v>517.79</v>
      </c>
      <c r="K58" s="90">
        <f t="shared" si="33"/>
        <v>0</v>
      </c>
      <c r="L58" s="90">
        <f t="shared" si="33"/>
        <v>0</v>
      </c>
      <c r="M58" s="90">
        <f t="shared" si="33"/>
        <v>0</v>
      </c>
      <c r="N58" s="90">
        <f t="shared" si="33"/>
        <v>0</v>
      </c>
      <c r="O58" s="90">
        <f t="shared" si="33"/>
        <v>0</v>
      </c>
      <c r="P58" s="90">
        <f t="shared" si="33"/>
        <v>0</v>
      </c>
      <c r="Q58" s="90">
        <f t="shared" si="33"/>
        <v>0</v>
      </c>
      <c r="R58" s="90">
        <f t="shared" si="33"/>
        <v>0</v>
      </c>
      <c r="S58" s="90">
        <f t="shared" si="33"/>
        <v>0</v>
      </c>
      <c r="T58" s="90">
        <f t="shared" si="33"/>
        <v>0</v>
      </c>
      <c r="U58" s="90">
        <f t="shared" si="33"/>
        <v>0</v>
      </c>
      <c r="V58" s="90">
        <f t="shared" si="33"/>
        <v>0</v>
      </c>
      <c r="W58" s="90">
        <f t="shared" si="33"/>
        <v>0</v>
      </c>
      <c r="X58" s="90">
        <f t="shared" si="33"/>
        <v>0</v>
      </c>
      <c r="Y58" s="90">
        <f t="shared" si="33"/>
        <v>0</v>
      </c>
      <c r="Z58" s="90">
        <f t="shared" si="33"/>
        <v>0</v>
      </c>
      <c r="AA58" s="90">
        <f t="shared" si="33"/>
        <v>0</v>
      </c>
      <c r="AB58" s="90">
        <f t="shared" si="33"/>
        <v>0</v>
      </c>
      <c r="AC58" s="90">
        <f t="shared" si="33"/>
        <v>0</v>
      </c>
      <c r="AD58" s="90">
        <f t="shared" si="33"/>
        <v>0</v>
      </c>
      <c r="AE58" s="90">
        <f t="shared" si="33"/>
        <v>0</v>
      </c>
      <c r="AF58" s="70"/>
    </row>
    <row r="59" spans="1:44" s="68" customFormat="1" ht="63.75" customHeight="1" x14ac:dyDescent="0.25">
      <c r="A59" s="201" t="s">
        <v>63</v>
      </c>
      <c r="B59" s="202"/>
      <c r="C59" s="202"/>
      <c r="D59" s="202"/>
      <c r="E59" s="202"/>
      <c r="F59" s="202"/>
      <c r="G59" s="202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9"/>
    </row>
    <row r="60" spans="1:44" ht="55.5" customHeight="1" x14ac:dyDescent="0.2">
      <c r="A60" s="203" t="s">
        <v>62</v>
      </c>
      <c r="B60" s="204"/>
      <c r="C60" s="204"/>
      <c r="D60" s="204"/>
      <c r="E60" s="204"/>
      <c r="F60" s="204"/>
      <c r="G60" s="82"/>
      <c r="H60" s="200"/>
      <c r="I60" s="200"/>
      <c r="J60" s="200"/>
      <c r="K60" s="200"/>
      <c r="L60" s="83"/>
      <c r="M60" s="83"/>
      <c r="N60" s="83"/>
      <c r="O60" s="83"/>
      <c r="P60" s="83"/>
      <c r="Q60" s="84"/>
      <c r="R60" s="83"/>
      <c r="S60" s="83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1"/>
    </row>
    <row r="61" spans="1:44" ht="47.25" customHeight="1" x14ac:dyDescent="0.2">
      <c r="A61" s="205" t="s">
        <v>54</v>
      </c>
      <c r="B61" s="206"/>
      <c r="C61" s="206"/>
      <c r="D61" s="81"/>
      <c r="E61" s="81"/>
      <c r="F61" s="81"/>
      <c r="G61" s="81"/>
      <c r="H61" s="83"/>
      <c r="I61" s="83"/>
      <c r="J61" s="83"/>
      <c r="K61" s="83"/>
      <c r="L61" s="83"/>
      <c r="M61" s="83"/>
      <c r="N61" s="83"/>
      <c r="O61" s="83"/>
      <c r="P61" s="83"/>
      <c r="Q61" s="84"/>
      <c r="R61" s="83"/>
      <c r="S61" s="83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1"/>
    </row>
    <row r="62" spans="1:44" ht="47.25" customHeight="1" x14ac:dyDescent="0.2">
      <c r="B62" s="199"/>
      <c r="C62" s="199"/>
      <c r="D62" s="199"/>
      <c r="E62" s="199"/>
      <c r="F62" s="199"/>
      <c r="G62" s="81"/>
      <c r="H62" s="83"/>
      <c r="I62" s="83"/>
      <c r="J62" s="83"/>
      <c r="K62" s="83"/>
      <c r="L62" s="83"/>
      <c r="M62" s="83"/>
      <c r="N62" s="83"/>
      <c r="O62" s="83"/>
      <c r="P62" s="83"/>
      <c r="Q62" s="84"/>
      <c r="R62" s="83"/>
      <c r="S62" s="83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1"/>
    </row>
    <row r="63" spans="1:44" ht="47.25" customHeight="1" x14ac:dyDescent="0.2">
      <c r="B63" s="199"/>
      <c r="C63" s="199"/>
      <c r="D63" s="199"/>
      <c r="E63" s="199"/>
      <c r="F63" s="199"/>
      <c r="G63" s="199"/>
      <c r="H63" s="59"/>
      <c r="J63" s="59"/>
      <c r="L63" s="59"/>
      <c r="N63" s="59"/>
      <c r="P63" s="59"/>
      <c r="R63" s="59"/>
      <c r="T63" s="83"/>
      <c r="V63" s="83"/>
      <c r="X63" s="83"/>
      <c r="Z63" s="83"/>
      <c r="AB63" s="83"/>
      <c r="AD63" s="83"/>
    </row>
    <row r="64" spans="1:44" x14ac:dyDescent="0.2">
      <c r="H64" s="59"/>
      <c r="J64" s="59"/>
      <c r="L64" s="59"/>
      <c r="N64" s="59"/>
      <c r="P64" s="59"/>
      <c r="R64" s="59"/>
      <c r="T64" s="83"/>
      <c r="V64" s="83"/>
      <c r="X64" s="83"/>
      <c r="Z64" s="83"/>
      <c r="AB64" s="83"/>
      <c r="AD64" s="83"/>
    </row>
    <row r="65" spans="1:44" s="83" customFormat="1" x14ac:dyDescent="0.2">
      <c r="A65" s="81"/>
      <c r="B65" s="81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AF65" s="81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</row>
    <row r="66" spans="1:44" s="83" customFormat="1" x14ac:dyDescent="0.2">
      <c r="A66" s="81"/>
      <c r="B66" s="81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AF66" s="81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</row>
    <row r="67" spans="1:44" s="83" customFormat="1" x14ac:dyDescent="0.2">
      <c r="A67" s="81"/>
      <c r="B67" s="81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AF67" s="81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</row>
    <row r="68" spans="1:44" s="83" customFormat="1" x14ac:dyDescent="0.2">
      <c r="A68" s="81"/>
      <c r="B68" s="81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AF68" s="81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</row>
    <row r="69" spans="1:44" s="83" customFormat="1" x14ac:dyDescent="0.2">
      <c r="A69" s="81"/>
      <c r="B69" s="81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AF69" s="81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</row>
    <row r="70" spans="1:44" s="83" customFormat="1" x14ac:dyDescent="0.2">
      <c r="A70" s="81"/>
      <c r="B70" s="81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AF70" s="81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</row>
    <row r="71" spans="1:44" s="83" customFormat="1" x14ac:dyDescent="0.2">
      <c r="A71" s="81"/>
      <c r="B71" s="81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AF71" s="81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</row>
    <row r="72" spans="1:44" s="83" customFormat="1" x14ac:dyDescent="0.2">
      <c r="A72" s="81"/>
      <c r="B72" s="81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AF72" s="81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</row>
    <row r="73" spans="1:44" s="83" customFormat="1" x14ac:dyDescent="0.2">
      <c r="A73" s="81"/>
      <c r="B73" s="81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AF73" s="81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</row>
    <row r="74" spans="1:44" s="83" customFormat="1" x14ac:dyDescent="0.2">
      <c r="A74" s="81"/>
      <c r="B74" s="81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AF74" s="81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</row>
    <row r="75" spans="1:44" s="83" customFormat="1" x14ac:dyDescent="0.2">
      <c r="A75" s="81"/>
      <c r="B75" s="81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AF75" s="81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</row>
    <row r="76" spans="1:44" s="83" customFormat="1" x14ac:dyDescent="0.2">
      <c r="A76" s="81"/>
      <c r="B76" s="81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AF76" s="81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</row>
    <row r="77" spans="1:44" s="83" customFormat="1" x14ac:dyDescent="0.2">
      <c r="A77" s="81"/>
      <c r="B77" s="81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AF77" s="81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</row>
    <row r="78" spans="1:44" s="83" customFormat="1" x14ac:dyDescent="0.2">
      <c r="A78" s="81"/>
      <c r="B78" s="81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AF78" s="81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</row>
    <row r="79" spans="1:44" s="83" customFormat="1" x14ac:dyDescent="0.2">
      <c r="A79" s="81"/>
      <c r="B79" s="81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AF79" s="81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</row>
    <row r="80" spans="1:44" s="83" customFormat="1" x14ac:dyDescent="0.2">
      <c r="A80" s="81"/>
      <c r="B80" s="81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AF80" s="81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</row>
    <row r="81" spans="1:44" s="83" customFormat="1" x14ac:dyDescent="0.2">
      <c r="A81" s="81"/>
      <c r="B81" s="81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AF81" s="81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</row>
    <row r="82" spans="1:44" s="83" customFormat="1" x14ac:dyDescent="0.2">
      <c r="A82" s="81"/>
      <c r="B82" s="81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AF82" s="81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</row>
    <row r="83" spans="1:44" s="83" customFormat="1" x14ac:dyDescent="0.2">
      <c r="A83" s="81"/>
      <c r="B83" s="81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AF83" s="81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</row>
    <row r="84" spans="1:44" s="83" customFormat="1" x14ac:dyDescent="0.2">
      <c r="A84" s="81"/>
      <c r="B84" s="81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AF84" s="81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</row>
    <row r="85" spans="1:44" s="83" customFormat="1" x14ac:dyDescent="0.2">
      <c r="A85" s="81"/>
      <c r="B85" s="81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AF85" s="81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</row>
    <row r="86" spans="1:44" s="83" customFormat="1" x14ac:dyDescent="0.2">
      <c r="A86" s="81"/>
      <c r="B86" s="81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AF86" s="81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</row>
    <row r="87" spans="1:44" s="83" customFormat="1" x14ac:dyDescent="0.2">
      <c r="A87" s="81"/>
      <c r="B87" s="81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AF87" s="81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</row>
    <row r="88" spans="1:44" s="83" customFormat="1" x14ac:dyDescent="0.2">
      <c r="A88" s="81"/>
      <c r="B88" s="81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AF88" s="81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</row>
    <row r="89" spans="1:44" s="83" customFormat="1" x14ac:dyDescent="0.2">
      <c r="A89" s="81"/>
      <c r="B89" s="81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AF89" s="81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</row>
    <row r="90" spans="1:44" s="83" customFormat="1" x14ac:dyDescent="0.2">
      <c r="A90" s="81"/>
      <c r="B90" s="81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AF90" s="81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</row>
    <row r="91" spans="1:44" s="83" customFormat="1" x14ac:dyDescent="0.2">
      <c r="A91" s="81"/>
      <c r="B91" s="81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AF91" s="81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</row>
    <row r="92" spans="1:44" s="83" customFormat="1" x14ac:dyDescent="0.2">
      <c r="A92" s="81"/>
      <c r="B92" s="81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AF92" s="81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</row>
    <row r="93" spans="1:44" s="83" customFormat="1" x14ac:dyDescent="0.2">
      <c r="A93" s="81"/>
      <c r="B93" s="81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AF93" s="81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</row>
    <row r="94" spans="1:44" s="83" customFormat="1" x14ac:dyDescent="0.2">
      <c r="A94" s="81"/>
      <c r="B94" s="81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AF94" s="81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</row>
    <row r="95" spans="1:44" s="83" customFormat="1" x14ac:dyDescent="0.2">
      <c r="A95" s="81"/>
      <c r="B95" s="81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AF95" s="81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</row>
    <row r="96" spans="1:44" s="83" customFormat="1" x14ac:dyDescent="0.2">
      <c r="A96" s="81"/>
      <c r="B96" s="81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AF96" s="81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</row>
    <row r="97" spans="1:44" s="83" customFormat="1" x14ac:dyDescent="0.2">
      <c r="A97" s="81"/>
      <c r="B97" s="81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AF97" s="81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</row>
    <row r="98" spans="1:44" s="83" customFormat="1" x14ac:dyDescent="0.2">
      <c r="A98" s="81"/>
      <c r="B98" s="81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AF98" s="81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</row>
    <row r="99" spans="1:44" s="83" customFormat="1" x14ac:dyDescent="0.2">
      <c r="A99" s="81"/>
      <c r="B99" s="81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AF99" s="81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</row>
    <row r="100" spans="1:44" s="83" customFormat="1" x14ac:dyDescent="0.2">
      <c r="A100" s="81"/>
      <c r="B100" s="81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AF100" s="81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</row>
    <row r="101" spans="1:44" s="83" customFormat="1" x14ac:dyDescent="0.2">
      <c r="A101" s="81"/>
      <c r="B101" s="81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AF101" s="81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</row>
    <row r="102" spans="1:44" s="83" customFormat="1" x14ac:dyDescent="0.2">
      <c r="A102" s="81"/>
      <c r="B102" s="81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AF102" s="81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</row>
    <row r="103" spans="1:44" s="83" customFormat="1" x14ac:dyDescent="0.2">
      <c r="A103" s="81"/>
      <c r="B103" s="81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AF103" s="81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</row>
    <row r="104" spans="1:44" s="83" customFormat="1" x14ac:dyDescent="0.2">
      <c r="A104" s="81"/>
      <c r="B104" s="81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AF104" s="81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</row>
    <row r="105" spans="1:44" s="83" customFormat="1" x14ac:dyDescent="0.2">
      <c r="A105" s="81"/>
      <c r="B105" s="81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AF105" s="81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</row>
    <row r="106" spans="1:44" s="83" customFormat="1" x14ac:dyDescent="0.2">
      <c r="A106" s="81"/>
      <c r="B106" s="81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AF106" s="81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</row>
    <row r="107" spans="1:44" s="83" customFormat="1" x14ac:dyDescent="0.2">
      <c r="A107" s="81"/>
      <c r="B107" s="81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AF107" s="81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</row>
    <row r="108" spans="1:44" s="83" customFormat="1" x14ac:dyDescent="0.2">
      <c r="A108" s="81"/>
      <c r="B108" s="81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AF108" s="81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</row>
    <row r="109" spans="1:44" s="83" customFormat="1" x14ac:dyDescent="0.2">
      <c r="A109" s="81"/>
      <c r="B109" s="81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AF109" s="81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</row>
    <row r="110" spans="1:44" s="83" customFormat="1" x14ac:dyDescent="0.2">
      <c r="A110" s="81"/>
      <c r="B110" s="81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AF110" s="81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</row>
    <row r="111" spans="1:44" s="83" customFormat="1" x14ac:dyDescent="0.2">
      <c r="A111" s="81"/>
      <c r="B111" s="81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AF111" s="81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</row>
    <row r="112" spans="1:44" s="83" customFormat="1" x14ac:dyDescent="0.2">
      <c r="A112" s="81"/>
      <c r="B112" s="81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AF112" s="81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</row>
    <row r="113" spans="1:44" s="83" customFormat="1" x14ac:dyDescent="0.2">
      <c r="A113" s="81"/>
      <c r="B113" s="81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AF113" s="81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</row>
    <row r="114" spans="1:44" s="83" customFormat="1" x14ac:dyDescent="0.2">
      <c r="A114" s="81"/>
      <c r="B114" s="81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AF114" s="81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</row>
    <row r="115" spans="1:44" s="83" customFormat="1" x14ac:dyDescent="0.2">
      <c r="A115" s="81"/>
      <c r="B115" s="81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AF115" s="81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</row>
    <row r="116" spans="1:44" s="83" customFormat="1" x14ac:dyDescent="0.2">
      <c r="A116" s="81"/>
      <c r="B116" s="81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AF116" s="81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</row>
    <row r="117" spans="1:44" s="83" customFormat="1" x14ac:dyDescent="0.2">
      <c r="A117" s="81"/>
      <c r="B117" s="81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AF117" s="81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</row>
    <row r="118" spans="1:44" s="83" customFormat="1" x14ac:dyDescent="0.2">
      <c r="A118" s="81"/>
      <c r="B118" s="81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AF118" s="81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</row>
    <row r="119" spans="1:44" s="83" customFormat="1" x14ac:dyDescent="0.2">
      <c r="A119" s="81"/>
      <c r="B119" s="81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AF119" s="81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</row>
    <row r="120" spans="1:44" s="83" customFormat="1" x14ac:dyDescent="0.2">
      <c r="A120" s="81"/>
      <c r="B120" s="81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AF120" s="81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</row>
    <row r="121" spans="1:44" s="83" customFormat="1" x14ac:dyDescent="0.2">
      <c r="A121" s="81"/>
      <c r="B121" s="81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AF121" s="81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</row>
    <row r="122" spans="1:44" s="83" customFormat="1" x14ac:dyDescent="0.2">
      <c r="A122" s="81"/>
      <c r="B122" s="81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AF122" s="81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</row>
    <row r="123" spans="1:44" s="83" customFormat="1" x14ac:dyDescent="0.2">
      <c r="A123" s="81"/>
      <c r="B123" s="81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AF123" s="81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</row>
    <row r="124" spans="1:44" s="83" customFormat="1" x14ac:dyDescent="0.2">
      <c r="A124" s="81"/>
      <c r="B124" s="81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AF124" s="81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</row>
    <row r="125" spans="1:44" s="83" customFormat="1" x14ac:dyDescent="0.2">
      <c r="A125" s="81"/>
      <c r="B125" s="81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AF125" s="81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</row>
    <row r="126" spans="1:44" s="83" customFormat="1" x14ac:dyDescent="0.2">
      <c r="A126" s="81"/>
      <c r="B126" s="81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AF126" s="81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</row>
    <row r="127" spans="1:44" s="83" customFormat="1" x14ac:dyDescent="0.2">
      <c r="A127" s="81"/>
      <c r="B127" s="81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AF127" s="81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</row>
    <row r="128" spans="1:44" s="83" customFormat="1" x14ac:dyDescent="0.2">
      <c r="A128" s="81"/>
      <c r="B128" s="81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AF128" s="81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</row>
    <row r="129" spans="1:44" s="83" customFormat="1" x14ac:dyDescent="0.2">
      <c r="A129" s="81"/>
      <c r="B129" s="81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AF129" s="81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</row>
    <row r="130" spans="1:44" s="83" customFormat="1" x14ac:dyDescent="0.2">
      <c r="A130" s="81"/>
      <c r="B130" s="81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AF130" s="81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</row>
    <row r="131" spans="1:44" s="83" customFormat="1" x14ac:dyDescent="0.2">
      <c r="A131" s="81"/>
      <c r="B131" s="81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AF131" s="81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</row>
    <row r="132" spans="1:44" s="83" customFormat="1" x14ac:dyDescent="0.2">
      <c r="A132" s="81"/>
      <c r="B132" s="81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AF132" s="81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</row>
    <row r="133" spans="1:44" s="83" customFormat="1" x14ac:dyDescent="0.2">
      <c r="A133" s="81"/>
      <c r="B133" s="81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AF133" s="81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</row>
    <row r="134" spans="1:44" s="83" customFormat="1" x14ac:dyDescent="0.2">
      <c r="A134" s="81"/>
      <c r="B134" s="81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AF134" s="81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</row>
    <row r="135" spans="1:44" s="83" customFormat="1" x14ac:dyDescent="0.2">
      <c r="A135" s="81"/>
      <c r="B135" s="81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AF135" s="81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</row>
    <row r="136" spans="1:44" s="83" customFormat="1" x14ac:dyDescent="0.2">
      <c r="A136" s="81"/>
      <c r="B136" s="81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AF136" s="81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</row>
    <row r="137" spans="1:44" s="83" customFormat="1" x14ac:dyDescent="0.2">
      <c r="A137" s="81"/>
      <c r="B137" s="81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AF137" s="81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</row>
    <row r="138" spans="1:44" s="83" customFormat="1" x14ac:dyDescent="0.2">
      <c r="A138" s="81"/>
      <c r="B138" s="81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AF138" s="81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</row>
    <row r="139" spans="1:44" s="83" customFormat="1" x14ac:dyDescent="0.2">
      <c r="A139" s="81"/>
      <c r="B139" s="81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AF139" s="81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</row>
    <row r="140" spans="1:44" s="83" customFormat="1" x14ac:dyDescent="0.2">
      <c r="A140" s="81"/>
      <c r="B140" s="81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AF140" s="81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</row>
    <row r="141" spans="1:44" s="83" customFormat="1" x14ac:dyDescent="0.2">
      <c r="A141" s="81"/>
      <c r="B141" s="81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AF141" s="81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</row>
    <row r="142" spans="1:44" s="83" customFormat="1" x14ac:dyDescent="0.2">
      <c r="A142" s="81"/>
      <c r="B142" s="81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AF142" s="81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</row>
    <row r="143" spans="1:44" s="83" customFormat="1" x14ac:dyDescent="0.2">
      <c r="A143" s="81"/>
      <c r="B143" s="81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AF143" s="81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</row>
    <row r="144" spans="1:44" s="83" customFormat="1" x14ac:dyDescent="0.2">
      <c r="A144" s="81"/>
      <c r="B144" s="81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AF144" s="81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</row>
    <row r="145" spans="1:44" s="83" customFormat="1" x14ac:dyDescent="0.2">
      <c r="A145" s="81"/>
      <c r="B145" s="81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AF145" s="81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</row>
    <row r="146" spans="1:44" s="83" customFormat="1" x14ac:dyDescent="0.2">
      <c r="A146" s="81"/>
      <c r="B146" s="81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AF146" s="81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</row>
    <row r="147" spans="1:44" s="83" customFormat="1" x14ac:dyDescent="0.2">
      <c r="A147" s="81"/>
      <c r="B147" s="81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AF147" s="81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</row>
    <row r="148" spans="1:44" s="83" customFormat="1" x14ac:dyDescent="0.2">
      <c r="A148" s="81"/>
      <c r="B148" s="81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AF148" s="81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</row>
    <row r="149" spans="1:44" s="83" customFormat="1" x14ac:dyDescent="0.2">
      <c r="A149" s="81"/>
      <c r="B149" s="81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AF149" s="81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</row>
    <row r="150" spans="1:44" s="83" customFormat="1" x14ac:dyDescent="0.2">
      <c r="A150" s="81"/>
      <c r="B150" s="81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AF150" s="81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</row>
    <row r="151" spans="1:44" s="83" customFormat="1" x14ac:dyDescent="0.2">
      <c r="A151" s="81"/>
      <c r="B151" s="81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AF151" s="81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</row>
    <row r="152" spans="1:44" s="83" customFormat="1" x14ac:dyDescent="0.2">
      <c r="A152" s="81"/>
      <c r="B152" s="81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AF152" s="81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</row>
    <row r="153" spans="1:44" s="83" customFormat="1" x14ac:dyDescent="0.2">
      <c r="A153" s="81"/>
      <c r="B153" s="81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AF153" s="81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</row>
    <row r="154" spans="1:44" s="83" customFormat="1" x14ac:dyDescent="0.2">
      <c r="A154" s="81"/>
      <c r="B154" s="81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AF154" s="81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</row>
    <row r="155" spans="1:44" s="83" customFormat="1" x14ac:dyDescent="0.2">
      <c r="A155" s="81"/>
      <c r="B155" s="81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AF155" s="81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</row>
    <row r="156" spans="1:44" s="83" customFormat="1" x14ac:dyDescent="0.2">
      <c r="A156" s="81"/>
      <c r="B156" s="81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AF156" s="81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</row>
    <row r="157" spans="1:44" s="83" customFormat="1" x14ac:dyDescent="0.2">
      <c r="A157" s="81"/>
      <c r="B157" s="81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AF157" s="81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</row>
    <row r="158" spans="1:44" s="83" customFormat="1" x14ac:dyDescent="0.2">
      <c r="A158" s="81"/>
      <c r="B158" s="81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AF158" s="81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</row>
    <row r="159" spans="1:44" s="83" customFormat="1" x14ac:dyDescent="0.2">
      <c r="A159" s="81"/>
      <c r="B159" s="81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AF159" s="81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</row>
    <row r="160" spans="1:44" s="83" customFormat="1" x14ac:dyDescent="0.2">
      <c r="A160" s="81"/>
      <c r="B160" s="81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AF160" s="81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</row>
    <row r="161" spans="1:44" s="83" customFormat="1" x14ac:dyDescent="0.2">
      <c r="A161" s="81"/>
      <c r="B161" s="81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AF161" s="81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</row>
    <row r="162" spans="1:44" s="83" customFormat="1" x14ac:dyDescent="0.2">
      <c r="A162" s="81"/>
      <c r="B162" s="81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AF162" s="81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</row>
    <row r="163" spans="1:44" s="83" customFormat="1" x14ac:dyDescent="0.2">
      <c r="A163" s="81"/>
      <c r="B163" s="81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AF163" s="81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</row>
    <row r="164" spans="1:44" s="83" customFormat="1" x14ac:dyDescent="0.2">
      <c r="A164" s="81"/>
      <c r="B164" s="81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AF164" s="81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</row>
    <row r="165" spans="1:44" s="83" customFormat="1" x14ac:dyDescent="0.2">
      <c r="A165" s="81"/>
      <c r="B165" s="81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AF165" s="81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</row>
    <row r="166" spans="1:44" s="83" customFormat="1" x14ac:dyDescent="0.2">
      <c r="A166" s="81"/>
      <c r="B166" s="81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AF166" s="81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</row>
    <row r="167" spans="1:44" s="83" customFormat="1" x14ac:dyDescent="0.2">
      <c r="A167" s="81"/>
      <c r="B167" s="81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AF167" s="81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</row>
    <row r="168" spans="1:44" s="83" customFormat="1" x14ac:dyDescent="0.2">
      <c r="A168" s="81"/>
      <c r="B168" s="81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AF168" s="81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</row>
    <row r="169" spans="1:44" s="83" customFormat="1" x14ac:dyDescent="0.2">
      <c r="A169" s="81"/>
      <c r="B169" s="81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AF169" s="81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</row>
    <row r="170" spans="1:44" s="83" customFormat="1" x14ac:dyDescent="0.2">
      <c r="A170" s="81"/>
      <c r="B170" s="81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AF170" s="81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</row>
    <row r="171" spans="1:44" s="83" customFormat="1" x14ac:dyDescent="0.2">
      <c r="A171" s="81"/>
      <c r="B171" s="81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AF171" s="81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</row>
    <row r="172" spans="1:44" s="83" customFormat="1" x14ac:dyDescent="0.2">
      <c r="A172" s="81"/>
      <c r="B172" s="81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AF172" s="81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</row>
    <row r="173" spans="1:44" s="83" customFormat="1" x14ac:dyDescent="0.2">
      <c r="A173" s="81"/>
      <c r="B173" s="81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AF173" s="81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</row>
    <row r="174" spans="1:44" s="83" customFormat="1" x14ac:dyDescent="0.2">
      <c r="A174" s="81"/>
      <c r="B174" s="81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AF174" s="81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</row>
    <row r="175" spans="1:44" s="83" customFormat="1" x14ac:dyDescent="0.2">
      <c r="A175" s="81"/>
      <c r="B175" s="81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AF175" s="81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</row>
    <row r="176" spans="1:44" s="83" customFormat="1" x14ac:dyDescent="0.2">
      <c r="A176" s="81"/>
      <c r="B176" s="81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AF176" s="81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</row>
    <row r="177" spans="1:44" s="83" customFormat="1" x14ac:dyDescent="0.2">
      <c r="A177" s="81"/>
      <c r="B177" s="81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AF177" s="81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</row>
    <row r="178" spans="1:44" s="83" customFormat="1" x14ac:dyDescent="0.2">
      <c r="A178" s="81"/>
      <c r="B178" s="81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AF178" s="81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</row>
    <row r="179" spans="1:44" s="83" customFormat="1" x14ac:dyDescent="0.2">
      <c r="A179" s="81"/>
      <c r="B179" s="81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AF179" s="81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</row>
    <row r="180" spans="1:44" s="83" customFormat="1" x14ac:dyDescent="0.2">
      <c r="A180" s="81"/>
      <c r="B180" s="81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AF180" s="81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</row>
    <row r="181" spans="1:44" s="83" customFormat="1" x14ac:dyDescent="0.2">
      <c r="A181" s="81"/>
      <c r="B181" s="81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AF181" s="81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</row>
    <row r="182" spans="1:44" s="83" customFormat="1" x14ac:dyDescent="0.2">
      <c r="A182" s="81"/>
      <c r="B182" s="81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AF182" s="81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</row>
    <row r="183" spans="1:44" s="83" customFormat="1" x14ac:dyDescent="0.2">
      <c r="A183" s="81"/>
      <c r="B183" s="81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AF183" s="81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</row>
    <row r="184" spans="1:44" s="83" customFormat="1" x14ac:dyDescent="0.2">
      <c r="A184" s="81"/>
      <c r="B184" s="81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AF184" s="81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</row>
    <row r="185" spans="1:44" s="83" customFormat="1" x14ac:dyDescent="0.2">
      <c r="A185" s="81"/>
      <c r="B185" s="81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AF185" s="81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</row>
    <row r="186" spans="1:44" s="83" customFormat="1" x14ac:dyDescent="0.2">
      <c r="A186" s="81"/>
      <c r="B186" s="81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AF186" s="81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</row>
    <row r="187" spans="1:44" s="83" customFormat="1" x14ac:dyDescent="0.2">
      <c r="A187" s="81"/>
      <c r="B187" s="81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AF187" s="81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</row>
    <row r="188" spans="1:44" s="83" customFormat="1" x14ac:dyDescent="0.2">
      <c r="A188" s="81"/>
      <c r="B188" s="81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AF188" s="81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</row>
    <row r="189" spans="1:44" s="83" customFormat="1" x14ac:dyDescent="0.2">
      <c r="A189" s="81"/>
      <c r="B189" s="81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AF189" s="81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</row>
    <row r="190" spans="1:44" s="83" customFormat="1" x14ac:dyDescent="0.2">
      <c r="A190" s="81"/>
      <c r="B190" s="81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AF190" s="81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</row>
    <row r="191" spans="1:44" s="83" customFormat="1" x14ac:dyDescent="0.2">
      <c r="A191" s="81"/>
      <c r="B191" s="81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AF191" s="81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</row>
    <row r="192" spans="1:44" s="83" customFormat="1" x14ac:dyDescent="0.2">
      <c r="A192" s="81"/>
      <c r="B192" s="81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AF192" s="81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</row>
    <row r="193" spans="1:44" s="83" customFormat="1" x14ac:dyDescent="0.2">
      <c r="A193" s="81"/>
      <c r="B193" s="81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AF193" s="81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</row>
    <row r="194" spans="1:44" s="83" customFormat="1" x14ac:dyDescent="0.2">
      <c r="A194" s="81"/>
      <c r="B194" s="81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AF194" s="81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</row>
    <row r="195" spans="1:44" s="83" customFormat="1" x14ac:dyDescent="0.2">
      <c r="A195" s="81"/>
      <c r="B195" s="81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AF195" s="81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</row>
    <row r="196" spans="1:44" s="83" customFormat="1" x14ac:dyDescent="0.2">
      <c r="A196" s="81"/>
      <c r="B196" s="81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AF196" s="81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</row>
    <row r="197" spans="1:44" s="83" customFormat="1" x14ac:dyDescent="0.2">
      <c r="A197" s="81"/>
      <c r="B197" s="81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AF197" s="81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</row>
    <row r="198" spans="1:44" s="83" customFormat="1" x14ac:dyDescent="0.2">
      <c r="A198" s="81"/>
      <c r="B198" s="81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AF198" s="81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</row>
    <row r="199" spans="1:44" s="83" customFormat="1" x14ac:dyDescent="0.2">
      <c r="A199" s="81"/>
      <c r="B199" s="81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AF199" s="81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</row>
    <row r="200" spans="1:44" s="83" customFormat="1" x14ac:dyDescent="0.2">
      <c r="A200" s="81"/>
      <c r="B200" s="81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AF200" s="81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</row>
    <row r="201" spans="1:44" s="83" customFormat="1" x14ac:dyDescent="0.2">
      <c r="A201" s="81"/>
      <c r="B201" s="81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AF201" s="81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</row>
    <row r="202" spans="1:44" s="83" customFormat="1" x14ac:dyDescent="0.2">
      <c r="A202" s="81"/>
      <c r="B202" s="81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AF202" s="81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</row>
    <row r="203" spans="1:44" s="83" customFormat="1" x14ac:dyDescent="0.2">
      <c r="A203" s="81"/>
      <c r="B203" s="81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AF203" s="81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</row>
    <row r="204" spans="1:44" s="83" customFormat="1" x14ac:dyDescent="0.2">
      <c r="A204" s="81"/>
      <c r="B204" s="81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AF204" s="81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</row>
    <row r="205" spans="1:44" s="83" customFormat="1" x14ac:dyDescent="0.2">
      <c r="A205" s="81"/>
      <c r="B205" s="81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AF205" s="81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</row>
    <row r="206" spans="1:44" s="83" customFormat="1" x14ac:dyDescent="0.2">
      <c r="A206" s="81"/>
      <c r="B206" s="81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AF206" s="81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</row>
    <row r="207" spans="1:44" s="83" customFormat="1" x14ac:dyDescent="0.2">
      <c r="A207" s="81"/>
      <c r="B207" s="81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AF207" s="81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</row>
    <row r="208" spans="1:44" s="83" customFormat="1" x14ac:dyDescent="0.2">
      <c r="A208" s="81"/>
      <c r="B208" s="81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AF208" s="81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</row>
    <row r="209" spans="1:44" s="83" customFormat="1" x14ac:dyDescent="0.2">
      <c r="A209" s="81"/>
      <c r="B209" s="81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AF209" s="81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</row>
    <row r="210" spans="1:44" s="83" customFormat="1" x14ac:dyDescent="0.2">
      <c r="A210" s="81"/>
      <c r="B210" s="81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AF210" s="81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</row>
    <row r="211" spans="1:44" s="83" customFormat="1" x14ac:dyDescent="0.2">
      <c r="A211" s="81"/>
      <c r="B211" s="81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AF211" s="81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</row>
    <row r="212" spans="1:44" s="83" customFormat="1" x14ac:dyDescent="0.2">
      <c r="A212" s="81"/>
      <c r="B212" s="81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AF212" s="81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</row>
    <row r="213" spans="1:44" s="83" customFormat="1" x14ac:dyDescent="0.2">
      <c r="A213" s="81"/>
      <c r="B213" s="81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AF213" s="81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</row>
    <row r="214" spans="1:44" s="83" customFormat="1" x14ac:dyDescent="0.2">
      <c r="A214" s="81"/>
      <c r="B214" s="81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AF214" s="81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</row>
    <row r="215" spans="1:44" s="83" customFormat="1" x14ac:dyDescent="0.2">
      <c r="A215" s="81"/>
      <c r="B215" s="81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AF215" s="81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</row>
    <row r="216" spans="1:44" s="83" customFormat="1" x14ac:dyDescent="0.2">
      <c r="A216" s="81"/>
      <c r="B216" s="81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AF216" s="81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</row>
    <row r="217" spans="1:44" s="83" customFormat="1" x14ac:dyDescent="0.2">
      <c r="A217" s="81"/>
      <c r="B217" s="81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AF217" s="81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</row>
    <row r="218" spans="1:44" s="83" customFormat="1" x14ac:dyDescent="0.2">
      <c r="A218" s="81"/>
      <c r="B218" s="81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AF218" s="81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</row>
    <row r="219" spans="1:44" s="83" customFormat="1" x14ac:dyDescent="0.2">
      <c r="A219" s="81"/>
      <c r="B219" s="81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AF219" s="81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</row>
    <row r="220" spans="1:44" s="83" customFormat="1" x14ac:dyDescent="0.2">
      <c r="A220" s="81"/>
      <c r="B220" s="81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AF220" s="81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</row>
    <row r="221" spans="1:44" s="83" customFormat="1" x14ac:dyDescent="0.2">
      <c r="A221" s="81"/>
      <c r="B221" s="81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AF221" s="81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</row>
    <row r="222" spans="1:44" s="83" customFormat="1" x14ac:dyDescent="0.2">
      <c r="A222" s="81"/>
      <c r="B222" s="81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AF222" s="81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</row>
    <row r="223" spans="1:44" s="83" customFormat="1" x14ac:dyDescent="0.2">
      <c r="A223" s="81"/>
      <c r="B223" s="81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AF223" s="81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</row>
    <row r="224" spans="1:44" s="83" customFormat="1" x14ac:dyDescent="0.2">
      <c r="A224" s="81"/>
      <c r="B224" s="81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AF224" s="81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</row>
    <row r="225" spans="1:44" s="83" customFormat="1" x14ac:dyDescent="0.2">
      <c r="A225" s="81"/>
      <c r="B225" s="81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AF225" s="81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</row>
    <row r="226" spans="1:44" s="83" customFormat="1" x14ac:dyDescent="0.2">
      <c r="A226" s="81"/>
      <c r="B226" s="81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AF226" s="81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</row>
    <row r="227" spans="1:44" s="83" customFormat="1" x14ac:dyDescent="0.2">
      <c r="A227" s="81"/>
      <c r="B227" s="81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AF227" s="81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</row>
    <row r="228" spans="1:44" s="83" customFormat="1" x14ac:dyDescent="0.2">
      <c r="A228" s="81"/>
      <c r="B228" s="81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AF228" s="81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</row>
    <row r="229" spans="1:44" s="83" customFormat="1" x14ac:dyDescent="0.2">
      <c r="A229" s="81"/>
      <c r="B229" s="81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AF229" s="81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</row>
    <row r="230" spans="1:44" s="83" customFormat="1" x14ac:dyDescent="0.2">
      <c r="A230" s="81"/>
      <c r="B230" s="81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AF230" s="81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</row>
    <row r="231" spans="1:44" s="83" customFormat="1" x14ac:dyDescent="0.2">
      <c r="A231" s="81"/>
      <c r="B231" s="81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AF231" s="81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</row>
    <row r="232" spans="1:44" s="83" customFormat="1" x14ac:dyDescent="0.2">
      <c r="A232" s="81"/>
      <c r="B232" s="81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AF232" s="81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</row>
    <row r="233" spans="1:44" s="83" customFormat="1" x14ac:dyDescent="0.2">
      <c r="A233" s="81"/>
      <c r="B233" s="81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AF233" s="81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</row>
    <row r="234" spans="1:44" s="83" customFormat="1" x14ac:dyDescent="0.2">
      <c r="A234" s="81"/>
      <c r="B234" s="81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AF234" s="81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</row>
    <row r="235" spans="1:44" s="83" customFormat="1" x14ac:dyDescent="0.2">
      <c r="A235" s="81"/>
      <c r="B235" s="81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AF235" s="81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</row>
    <row r="236" spans="1:44" s="83" customFormat="1" x14ac:dyDescent="0.2">
      <c r="A236" s="81"/>
      <c r="B236" s="81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AF236" s="81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</row>
    <row r="237" spans="1:44" s="83" customFormat="1" x14ac:dyDescent="0.2">
      <c r="A237" s="81"/>
      <c r="B237" s="81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AF237" s="81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</row>
    <row r="238" spans="1:44" s="83" customFormat="1" x14ac:dyDescent="0.2">
      <c r="A238" s="81"/>
      <c r="B238" s="81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AF238" s="81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</row>
    <row r="239" spans="1:44" s="83" customFormat="1" x14ac:dyDescent="0.2">
      <c r="A239" s="81"/>
      <c r="B239" s="81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AF239" s="81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</row>
    <row r="240" spans="1:44" s="83" customFormat="1" x14ac:dyDescent="0.2">
      <c r="A240" s="81"/>
      <c r="B240" s="81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AF240" s="81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</row>
    <row r="241" spans="1:44" s="83" customFormat="1" x14ac:dyDescent="0.2">
      <c r="A241" s="81"/>
      <c r="B241" s="81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AF241" s="81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</row>
    <row r="242" spans="1:44" s="83" customFormat="1" x14ac:dyDescent="0.2">
      <c r="A242" s="81"/>
      <c r="B242" s="81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AF242" s="81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</row>
    <row r="243" spans="1:44" s="83" customFormat="1" x14ac:dyDescent="0.2">
      <c r="A243" s="81"/>
      <c r="B243" s="81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AF243" s="81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</row>
    <row r="244" spans="1:44" s="83" customFormat="1" x14ac:dyDescent="0.2">
      <c r="A244" s="81"/>
      <c r="B244" s="81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AF244" s="81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</row>
    <row r="245" spans="1:44" s="83" customFormat="1" x14ac:dyDescent="0.2">
      <c r="A245" s="81"/>
      <c r="B245" s="81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AF245" s="81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</row>
    <row r="246" spans="1:44" s="83" customFormat="1" x14ac:dyDescent="0.2">
      <c r="A246" s="81"/>
      <c r="B246" s="81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AF246" s="81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</row>
    <row r="247" spans="1:44" s="83" customFormat="1" x14ac:dyDescent="0.2">
      <c r="A247" s="81"/>
      <c r="B247" s="81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AF247" s="81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</row>
    <row r="248" spans="1:44" s="83" customFormat="1" x14ac:dyDescent="0.2">
      <c r="A248" s="81"/>
      <c r="B248" s="81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AF248" s="81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</row>
    <row r="249" spans="1:44" s="83" customFormat="1" x14ac:dyDescent="0.2">
      <c r="A249" s="81"/>
      <c r="B249" s="81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AF249" s="81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</row>
    <row r="250" spans="1:44" s="83" customFormat="1" x14ac:dyDescent="0.2">
      <c r="A250" s="81"/>
      <c r="B250" s="81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AF250" s="81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</row>
    <row r="251" spans="1:44" s="83" customFormat="1" x14ac:dyDescent="0.2">
      <c r="A251" s="81"/>
      <c r="B251" s="81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AF251" s="81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</row>
    <row r="252" spans="1:44" s="83" customFormat="1" x14ac:dyDescent="0.2">
      <c r="A252" s="81"/>
      <c r="B252" s="81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AF252" s="81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</row>
    <row r="253" spans="1:44" s="83" customFormat="1" x14ac:dyDescent="0.2">
      <c r="A253" s="81"/>
      <c r="B253" s="81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AF253" s="81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</row>
    <row r="254" spans="1:44" s="83" customFormat="1" x14ac:dyDescent="0.2">
      <c r="A254" s="81"/>
      <c r="B254" s="81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AF254" s="81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</row>
    <row r="255" spans="1:44" s="83" customFormat="1" x14ac:dyDescent="0.2">
      <c r="A255" s="81"/>
      <c r="B255" s="81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AF255" s="81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</row>
    <row r="256" spans="1:44" s="83" customFormat="1" x14ac:dyDescent="0.2">
      <c r="A256" s="81"/>
      <c r="B256" s="81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AF256" s="81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</row>
    <row r="257" spans="1:44" s="83" customFormat="1" x14ac:dyDescent="0.2">
      <c r="A257" s="81"/>
      <c r="B257" s="81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AF257" s="81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</row>
    <row r="258" spans="1:44" s="83" customFormat="1" x14ac:dyDescent="0.2">
      <c r="A258" s="81"/>
      <c r="B258" s="81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AF258" s="81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</row>
    <row r="259" spans="1:44" s="83" customFormat="1" x14ac:dyDescent="0.2">
      <c r="A259" s="81"/>
      <c r="B259" s="81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AF259" s="81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</row>
    <row r="260" spans="1:44" s="83" customFormat="1" x14ac:dyDescent="0.2">
      <c r="A260" s="81"/>
      <c r="B260" s="81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AF260" s="81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</row>
    <row r="261" spans="1:44" s="83" customFormat="1" x14ac:dyDescent="0.2">
      <c r="A261" s="81"/>
      <c r="B261" s="81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AF261" s="81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</row>
    <row r="262" spans="1:44" s="83" customFormat="1" x14ac:dyDescent="0.2">
      <c r="A262" s="81"/>
      <c r="B262" s="81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AF262" s="81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</row>
    <row r="263" spans="1:44" s="83" customFormat="1" x14ac:dyDescent="0.2">
      <c r="A263" s="81"/>
      <c r="B263" s="81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AF263" s="81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</row>
    <row r="264" spans="1:44" s="83" customFormat="1" x14ac:dyDescent="0.2">
      <c r="A264" s="81"/>
      <c r="B264" s="81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AF264" s="81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</row>
    <row r="265" spans="1:44" s="83" customFormat="1" x14ac:dyDescent="0.2">
      <c r="A265" s="81"/>
      <c r="B265" s="81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AF265" s="81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</row>
    <row r="266" spans="1:44" s="83" customFormat="1" x14ac:dyDescent="0.2">
      <c r="A266" s="81"/>
      <c r="B266" s="81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AF266" s="81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</row>
    <row r="267" spans="1:44" s="83" customFormat="1" x14ac:dyDescent="0.2">
      <c r="A267" s="81"/>
      <c r="B267" s="81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AF267" s="81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</row>
    <row r="268" spans="1:44" s="83" customFormat="1" x14ac:dyDescent="0.2">
      <c r="A268" s="81"/>
      <c r="B268" s="81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AF268" s="81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</row>
    <row r="269" spans="1:44" s="83" customFormat="1" x14ac:dyDescent="0.2">
      <c r="A269" s="81"/>
      <c r="B269" s="81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AF269" s="81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</row>
    <row r="270" spans="1:44" s="83" customFormat="1" x14ac:dyDescent="0.2">
      <c r="A270" s="81"/>
      <c r="B270" s="81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AF270" s="81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</row>
    <row r="271" spans="1:44" s="83" customFormat="1" x14ac:dyDescent="0.2">
      <c r="A271" s="81"/>
      <c r="B271" s="81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AF271" s="81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</row>
    <row r="272" spans="1:44" s="83" customFormat="1" x14ac:dyDescent="0.2">
      <c r="A272" s="81"/>
      <c r="B272" s="81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AF272" s="81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</row>
    <row r="273" spans="1:44" s="83" customFormat="1" x14ac:dyDescent="0.2">
      <c r="A273" s="81"/>
      <c r="B273" s="81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AF273" s="81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</row>
    <row r="274" spans="1:44" s="83" customFormat="1" x14ac:dyDescent="0.2">
      <c r="A274" s="81"/>
      <c r="B274" s="81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AF274" s="81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</row>
    <row r="275" spans="1:44" s="83" customFormat="1" x14ac:dyDescent="0.2">
      <c r="A275" s="81"/>
      <c r="B275" s="81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AF275" s="81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</row>
    <row r="276" spans="1:44" s="83" customFormat="1" x14ac:dyDescent="0.2">
      <c r="A276" s="81"/>
      <c r="B276" s="81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AF276" s="81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</row>
    <row r="277" spans="1:44" s="83" customFormat="1" x14ac:dyDescent="0.2">
      <c r="A277" s="81"/>
      <c r="B277" s="81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AF277" s="81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</row>
    <row r="278" spans="1:44" s="83" customFormat="1" x14ac:dyDescent="0.2">
      <c r="A278" s="81"/>
      <c r="B278" s="81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AF278" s="81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</row>
    <row r="279" spans="1:44" s="83" customFormat="1" x14ac:dyDescent="0.2">
      <c r="A279" s="81"/>
      <c r="B279" s="81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AF279" s="81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</row>
    <row r="280" spans="1:44" s="83" customFormat="1" x14ac:dyDescent="0.2">
      <c r="A280" s="81"/>
      <c r="B280" s="81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AF280" s="81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</row>
    <row r="281" spans="1:44" s="83" customFormat="1" x14ac:dyDescent="0.2">
      <c r="A281" s="81"/>
      <c r="B281" s="81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AF281" s="81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</row>
    <row r="282" spans="1:44" s="83" customFormat="1" x14ac:dyDescent="0.2">
      <c r="A282" s="81"/>
      <c r="B282" s="81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AF282" s="81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</row>
    <row r="283" spans="1:44" s="83" customFormat="1" x14ac:dyDescent="0.2">
      <c r="A283" s="81"/>
      <c r="B283" s="81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AF283" s="81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</row>
    <row r="284" spans="1:44" s="83" customFormat="1" x14ac:dyDescent="0.2">
      <c r="A284" s="81"/>
      <c r="B284" s="81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AF284" s="81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</row>
    <row r="285" spans="1:44" s="83" customFormat="1" x14ac:dyDescent="0.2">
      <c r="A285" s="81"/>
      <c r="B285" s="81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AF285" s="81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</row>
    <row r="286" spans="1:44" s="83" customFormat="1" x14ac:dyDescent="0.2">
      <c r="A286" s="81"/>
      <c r="B286" s="81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AF286" s="81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</row>
    <row r="287" spans="1:44" s="83" customFormat="1" x14ac:dyDescent="0.2">
      <c r="A287" s="81"/>
      <c r="B287" s="81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AF287" s="81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</row>
    <row r="288" spans="1:44" s="83" customFormat="1" x14ac:dyDescent="0.2">
      <c r="A288" s="81"/>
      <c r="B288" s="81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AF288" s="81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</row>
    <row r="289" spans="1:44" s="83" customFormat="1" x14ac:dyDescent="0.2">
      <c r="A289" s="81"/>
      <c r="B289" s="81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AF289" s="81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</row>
    <row r="290" spans="1:44" s="83" customFormat="1" x14ac:dyDescent="0.2">
      <c r="A290" s="81"/>
      <c r="B290" s="81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AF290" s="81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</row>
    <row r="291" spans="1:44" s="83" customFormat="1" x14ac:dyDescent="0.2">
      <c r="A291" s="81"/>
      <c r="B291" s="81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AF291" s="81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</row>
    <row r="292" spans="1:44" s="83" customFormat="1" x14ac:dyDescent="0.2">
      <c r="A292" s="81"/>
      <c r="B292" s="81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AF292" s="81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</row>
    <row r="293" spans="1:44" s="83" customFormat="1" x14ac:dyDescent="0.2">
      <c r="A293" s="81"/>
      <c r="B293" s="81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AF293" s="81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</row>
    <row r="294" spans="1:44" s="83" customFormat="1" x14ac:dyDescent="0.2">
      <c r="A294" s="81"/>
      <c r="B294" s="81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AF294" s="81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</row>
    <row r="295" spans="1:44" s="83" customFormat="1" x14ac:dyDescent="0.2">
      <c r="A295" s="81"/>
      <c r="B295" s="81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AF295" s="81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</row>
    <row r="296" spans="1:44" s="83" customFormat="1" x14ac:dyDescent="0.2">
      <c r="A296" s="81"/>
      <c r="B296" s="81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AF296" s="81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</row>
    <row r="297" spans="1:44" s="83" customFormat="1" x14ac:dyDescent="0.2">
      <c r="A297" s="81"/>
      <c r="B297" s="81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AF297" s="81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</row>
    <row r="298" spans="1:44" s="83" customFormat="1" x14ac:dyDescent="0.2">
      <c r="A298" s="81"/>
      <c r="B298" s="81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AF298" s="81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</row>
    <row r="299" spans="1:44" s="83" customFormat="1" x14ac:dyDescent="0.2">
      <c r="A299" s="81"/>
      <c r="B299" s="81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AF299" s="81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</row>
    <row r="300" spans="1:44" s="83" customFormat="1" x14ac:dyDescent="0.2">
      <c r="A300" s="81"/>
      <c r="B300" s="81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AF300" s="81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</row>
    <row r="301" spans="1:44" s="83" customFormat="1" x14ac:dyDescent="0.2">
      <c r="A301" s="81"/>
      <c r="B301" s="81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AF301" s="81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</row>
    <row r="302" spans="1:44" s="83" customFormat="1" x14ac:dyDescent="0.2">
      <c r="A302" s="81"/>
      <c r="B302" s="81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AF302" s="81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</row>
    <row r="303" spans="1:44" s="83" customFormat="1" x14ac:dyDescent="0.2">
      <c r="A303" s="81"/>
      <c r="B303" s="81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AF303" s="81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</row>
    <row r="304" spans="1:44" s="83" customFormat="1" x14ac:dyDescent="0.2">
      <c r="A304" s="81"/>
      <c r="B304" s="81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AF304" s="81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</row>
    <row r="305" spans="1:44" s="83" customFormat="1" x14ac:dyDescent="0.2">
      <c r="A305" s="81"/>
      <c r="B305" s="81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AF305" s="81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</row>
    <row r="306" spans="1:44" s="83" customFormat="1" x14ac:dyDescent="0.2">
      <c r="A306" s="81"/>
      <c r="B306" s="81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AF306" s="81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</row>
    <row r="307" spans="1:44" s="83" customFormat="1" x14ac:dyDescent="0.2">
      <c r="A307" s="81"/>
      <c r="B307" s="81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AF307" s="81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</row>
    <row r="308" spans="1:44" s="83" customFormat="1" x14ac:dyDescent="0.2">
      <c r="A308" s="81"/>
      <c r="B308" s="81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AF308" s="81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</row>
    <row r="309" spans="1:44" s="83" customFormat="1" x14ac:dyDescent="0.2">
      <c r="A309" s="81"/>
      <c r="B309" s="81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AF309" s="81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</row>
    <row r="310" spans="1:44" s="83" customFormat="1" x14ac:dyDescent="0.2">
      <c r="A310" s="81"/>
      <c r="B310" s="81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AF310" s="81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</row>
    <row r="311" spans="1:44" s="83" customFormat="1" x14ac:dyDescent="0.2">
      <c r="A311" s="81"/>
      <c r="B311" s="81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AF311" s="81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</row>
    <row r="312" spans="1:44" s="83" customFormat="1" x14ac:dyDescent="0.2">
      <c r="A312" s="81"/>
      <c r="B312" s="81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AF312" s="81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</row>
    <row r="313" spans="1:44" s="83" customFormat="1" x14ac:dyDescent="0.2">
      <c r="A313" s="81"/>
      <c r="B313" s="81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AF313" s="81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</row>
    <row r="314" spans="1:44" s="83" customFormat="1" x14ac:dyDescent="0.2">
      <c r="A314" s="81"/>
      <c r="B314" s="81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AF314" s="81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</row>
    <row r="315" spans="1:44" s="83" customFormat="1" x14ac:dyDescent="0.2">
      <c r="A315" s="81"/>
      <c r="B315" s="81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AF315" s="81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</row>
    <row r="316" spans="1:44" s="83" customFormat="1" x14ac:dyDescent="0.2">
      <c r="A316" s="81"/>
      <c r="B316" s="81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AF316" s="81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</row>
    <row r="317" spans="1:44" s="83" customFormat="1" x14ac:dyDescent="0.2">
      <c r="A317" s="81"/>
      <c r="B317" s="81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AF317" s="81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</row>
    <row r="318" spans="1:44" s="83" customFormat="1" x14ac:dyDescent="0.2">
      <c r="A318" s="81"/>
      <c r="B318" s="81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AF318" s="81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</row>
    <row r="319" spans="1:44" s="83" customFormat="1" x14ac:dyDescent="0.2">
      <c r="A319" s="81"/>
      <c r="B319" s="81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AF319" s="81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</row>
    <row r="320" spans="1:44" s="83" customFormat="1" x14ac:dyDescent="0.2">
      <c r="A320" s="81"/>
      <c r="B320" s="81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AF320" s="81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</row>
    <row r="321" spans="1:44" s="83" customFormat="1" x14ac:dyDescent="0.2">
      <c r="A321" s="81"/>
      <c r="B321" s="81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AF321" s="81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</row>
    <row r="322" spans="1:44" s="83" customFormat="1" x14ac:dyDescent="0.2">
      <c r="A322" s="81"/>
      <c r="B322" s="81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AF322" s="81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</row>
    <row r="323" spans="1:44" s="83" customFormat="1" x14ac:dyDescent="0.2">
      <c r="A323" s="81"/>
      <c r="B323" s="81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AF323" s="81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</row>
    <row r="324" spans="1:44" s="83" customFormat="1" x14ac:dyDescent="0.2">
      <c r="A324" s="81"/>
      <c r="B324" s="81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AF324" s="81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</row>
    <row r="325" spans="1:44" s="83" customFormat="1" x14ac:dyDescent="0.2">
      <c r="A325" s="81"/>
      <c r="B325" s="81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AF325" s="81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</row>
    <row r="326" spans="1:44" s="83" customFormat="1" x14ac:dyDescent="0.2">
      <c r="A326" s="81"/>
      <c r="B326" s="81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AF326" s="81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</row>
    <row r="327" spans="1:44" s="83" customFormat="1" x14ac:dyDescent="0.2">
      <c r="A327" s="81"/>
      <c r="B327" s="81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AF327" s="81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</row>
    <row r="328" spans="1:44" s="83" customFormat="1" x14ac:dyDescent="0.2">
      <c r="A328" s="81"/>
      <c r="B328" s="81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AF328" s="81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</row>
    <row r="329" spans="1:44" s="83" customFormat="1" x14ac:dyDescent="0.2">
      <c r="A329" s="81"/>
      <c r="B329" s="81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AF329" s="81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</row>
    <row r="330" spans="1:44" s="83" customFormat="1" x14ac:dyDescent="0.2">
      <c r="A330" s="81"/>
      <c r="B330" s="81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AF330" s="81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</row>
    <row r="331" spans="1:44" s="83" customFormat="1" x14ac:dyDescent="0.2">
      <c r="A331" s="81"/>
      <c r="B331" s="81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AF331" s="81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</row>
    <row r="332" spans="1:44" s="83" customFormat="1" x14ac:dyDescent="0.2">
      <c r="A332" s="81"/>
      <c r="B332" s="81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AF332" s="81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</row>
    <row r="333" spans="1:44" s="83" customFormat="1" x14ac:dyDescent="0.2">
      <c r="A333" s="81"/>
      <c r="B333" s="81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AF333" s="81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</row>
    <row r="334" spans="1:44" s="83" customFormat="1" x14ac:dyDescent="0.2">
      <c r="A334" s="81"/>
      <c r="B334" s="81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AF334" s="81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</row>
    <row r="335" spans="1:44" s="83" customFormat="1" x14ac:dyDescent="0.2">
      <c r="A335" s="81"/>
      <c r="B335" s="81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AF335" s="81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</row>
    <row r="336" spans="1:44" s="83" customFormat="1" x14ac:dyDescent="0.2">
      <c r="A336" s="81"/>
      <c r="B336" s="81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AF336" s="81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</row>
    <row r="337" spans="1:44" s="83" customFormat="1" x14ac:dyDescent="0.2">
      <c r="A337" s="81"/>
      <c r="B337" s="81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AF337" s="81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</row>
    <row r="338" spans="1:44" s="83" customFormat="1" x14ac:dyDescent="0.2">
      <c r="A338" s="81"/>
      <c r="B338" s="81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AF338" s="81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</row>
    <row r="339" spans="1:44" s="83" customFormat="1" x14ac:dyDescent="0.2">
      <c r="A339" s="81"/>
      <c r="B339" s="81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AF339" s="81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</row>
    <row r="340" spans="1:44" s="83" customFormat="1" x14ac:dyDescent="0.2">
      <c r="A340" s="81"/>
      <c r="B340" s="81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AF340" s="81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</row>
    <row r="341" spans="1:44" s="83" customFormat="1" x14ac:dyDescent="0.2">
      <c r="A341" s="81"/>
      <c r="B341" s="81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AF341" s="81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</row>
    <row r="342" spans="1:44" s="83" customFormat="1" x14ac:dyDescent="0.2">
      <c r="A342" s="81"/>
      <c r="B342" s="81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AF342" s="81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</row>
    <row r="343" spans="1:44" s="83" customFormat="1" x14ac:dyDescent="0.2">
      <c r="A343" s="81"/>
      <c r="B343" s="81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AF343" s="81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</row>
    <row r="344" spans="1:44" s="83" customFormat="1" x14ac:dyDescent="0.2">
      <c r="A344" s="81"/>
      <c r="B344" s="81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AF344" s="81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</row>
    <row r="345" spans="1:44" s="83" customFormat="1" x14ac:dyDescent="0.2">
      <c r="A345" s="81"/>
      <c r="B345" s="81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AF345" s="81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</row>
    <row r="346" spans="1:44" s="83" customFormat="1" x14ac:dyDescent="0.2">
      <c r="A346" s="81"/>
      <c r="B346" s="81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AF346" s="81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</row>
    <row r="347" spans="1:44" s="83" customFormat="1" x14ac:dyDescent="0.2">
      <c r="A347" s="81"/>
      <c r="B347" s="81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AF347" s="81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</row>
    <row r="348" spans="1:44" s="83" customFormat="1" x14ac:dyDescent="0.2">
      <c r="A348" s="81"/>
      <c r="B348" s="81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AF348" s="81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</row>
    <row r="349" spans="1:44" s="83" customFormat="1" x14ac:dyDescent="0.2">
      <c r="A349" s="81"/>
      <c r="B349" s="81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AF349" s="81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</row>
    <row r="350" spans="1:44" s="83" customFormat="1" x14ac:dyDescent="0.2">
      <c r="A350" s="81"/>
      <c r="B350" s="81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AF350" s="81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</row>
    <row r="351" spans="1:44" s="83" customFormat="1" x14ac:dyDescent="0.2">
      <c r="A351" s="81"/>
      <c r="B351" s="81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AF351" s="81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</row>
    <row r="352" spans="1:44" s="83" customFormat="1" x14ac:dyDescent="0.2">
      <c r="A352" s="81"/>
      <c r="B352" s="81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AF352" s="81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</row>
    <row r="353" spans="1:44" s="83" customFormat="1" x14ac:dyDescent="0.2">
      <c r="A353" s="81"/>
      <c r="B353" s="81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AF353" s="81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</row>
    <row r="354" spans="1:44" s="83" customFormat="1" x14ac:dyDescent="0.2">
      <c r="A354" s="81"/>
      <c r="B354" s="81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AF354" s="81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</row>
    <row r="355" spans="1:44" s="83" customFormat="1" x14ac:dyDescent="0.2">
      <c r="A355" s="81"/>
      <c r="B355" s="81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AF355" s="81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</row>
    <row r="356" spans="1:44" s="83" customFormat="1" x14ac:dyDescent="0.2">
      <c r="A356" s="81"/>
      <c r="B356" s="81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AF356" s="81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</row>
    <row r="357" spans="1:44" s="83" customFormat="1" x14ac:dyDescent="0.2">
      <c r="A357" s="81"/>
      <c r="B357" s="81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AF357" s="81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</row>
    <row r="358" spans="1:44" s="83" customFormat="1" x14ac:dyDescent="0.2">
      <c r="A358" s="81"/>
      <c r="B358" s="81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AF358" s="81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</row>
    <row r="359" spans="1:44" s="83" customFormat="1" x14ac:dyDescent="0.2">
      <c r="A359" s="81"/>
      <c r="B359" s="81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AF359" s="81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</row>
    <row r="360" spans="1:44" s="83" customFormat="1" x14ac:dyDescent="0.2">
      <c r="A360" s="81"/>
      <c r="B360" s="81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AF360" s="81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</row>
    <row r="361" spans="1:44" s="83" customFormat="1" x14ac:dyDescent="0.2">
      <c r="A361" s="81"/>
      <c r="B361" s="81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AF361" s="81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</row>
    <row r="362" spans="1:44" s="83" customFormat="1" x14ac:dyDescent="0.2">
      <c r="A362" s="81"/>
      <c r="B362" s="81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AF362" s="81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</row>
    <row r="363" spans="1:44" s="83" customFormat="1" x14ac:dyDescent="0.2">
      <c r="A363" s="81"/>
      <c r="B363" s="81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AF363" s="81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</row>
    <row r="364" spans="1:44" s="83" customFormat="1" x14ac:dyDescent="0.2">
      <c r="A364" s="81"/>
      <c r="B364" s="81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AF364" s="81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</row>
    <row r="365" spans="1:44" s="83" customFormat="1" x14ac:dyDescent="0.2">
      <c r="A365" s="81"/>
      <c r="B365" s="81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AF365" s="81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</row>
    <row r="366" spans="1:44" s="83" customFormat="1" x14ac:dyDescent="0.2">
      <c r="A366" s="81"/>
      <c r="B366" s="81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AF366" s="81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</row>
    <row r="367" spans="1:44" s="83" customFormat="1" x14ac:dyDescent="0.2">
      <c r="A367" s="81"/>
      <c r="B367" s="81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AF367" s="81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</row>
    <row r="368" spans="1:44" s="83" customFormat="1" x14ac:dyDescent="0.2">
      <c r="A368" s="81"/>
      <c r="B368" s="81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AF368" s="81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</row>
    <row r="369" spans="1:44" s="83" customFormat="1" x14ac:dyDescent="0.2">
      <c r="A369" s="81"/>
      <c r="B369" s="81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AF369" s="81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</row>
    <row r="370" spans="1:44" s="83" customFormat="1" x14ac:dyDescent="0.2">
      <c r="A370" s="81"/>
      <c r="B370" s="81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AF370" s="81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</row>
    <row r="371" spans="1:44" s="83" customFormat="1" x14ac:dyDescent="0.2">
      <c r="A371" s="81"/>
      <c r="B371" s="81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AF371" s="81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</row>
    <row r="372" spans="1:44" s="83" customFormat="1" x14ac:dyDescent="0.2">
      <c r="A372" s="81"/>
      <c r="B372" s="81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AF372" s="81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</row>
    <row r="373" spans="1:44" s="83" customFormat="1" x14ac:dyDescent="0.2">
      <c r="A373" s="81"/>
      <c r="B373" s="81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AF373" s="81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</row>
    <row r="374" spans="1:44" s="83" customFormat="1" x14ac:dyDescent="0.2">
      <c r="A374" s="81"/>
      <c r="B374" s="81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AF374" s="81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</row>
    <row r="375" spans="1:44" s="83" customFormat="1" x14ac:dyDescent="0.2">
      <c r="A375" s="81"/>
      <c r="B375" s="81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AF375" s="81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</row>
    <row r="376" spans="1:44" s="83" customFormat="1" x14ac:dyDescent="0.2">
      <c r="A376" s="81"/>
      <c r="B376" s="81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AF376" s="81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</row>
    <row r="377" spans="1:44" s="83" customFormat="1" x14ac:dyDescent="0.2">
      <c r="A377" s="81"/>
      <c r="B377" s="81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AF377" s="81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</row>
    <row r="378" spans="1:44" s="83" customFormat="1" x14ac:dyDescent="0.2">
      <c r="A378" s="81"/>
      <c r="B378" s="81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AF378" s="81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</row>
    <row r="379" spans="1:44" s="83" customFormat="1" x14ac:dyDescent="0.2">
      <c r="A379" s="81"/>
      <c r="B379" s="81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AF379" s="81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</row>
    <row r="380" spans="1:44" s="83" customFormat="1" x14ac:dyDescent="0.2">
      <c r="A380" s="81"/>
      <c r="B380" s="81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AF380" s="81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</row>
    <row r="381" spans="1:44" s="83" customFormat="1" x14ac:dyDescent="0.2">
      <c r="A381" s="81"/>
      <c r="B381" s="81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AF381" s="81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</row>
    <row r="382" spans="1:44" s="83" customFormat="1" x14ac:dyDescent="0.2">
      <c r="A382" s="81"/>
      <c r="B382" s="81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AF382" s="81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</row>
    <row r="383" spans="1:44" s="83" customFormat="1" x14ac:dyDescent="0.2">
      <c r="A383" s="81"/>
      <c r="B383" s="81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AF383" s="81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</row>
    <row r="384" spans="1:44" s="83" customFormat="1" x14ac:dyDescent="0.2">
      <c r="A384" s="81"/>
      <c r="B384" s="81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AF384" s="81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</row>
    <row r="385" spans="1:44" s="83" customFormat="1" x14ac:dyDescent="0.2">
      <c r="A385" s="81"/>
      <c r="B385" s="81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AF385" s="81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</row>
    <row r="386" spans="1:44" s="83" customFormat="1" x14ac:dyDescent="0.2">
      <c r="A386" s="81"/>
      <c r="B386" s="81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AF386" s="81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</row>
    <row r="387" spans="1:44" s="83" customFormat="1" x14ac:dyDescent="0.2">
      <c r="A387" s="81"/>
      <c r="B387" s="81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AF387" s="81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</row>
    <row r="388" spans="1:44" s="83" customFormat="1" x14ac:dyDescent="0.2">
      <c r="A388" s="81"/>
      <c r="B388" s="81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AF388" s="81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</row>
    <row r="389" spans="1:44" s="83" customFormat="1" x14ac:dyDescent="0.2">
      <c r="A389" s="81"/>
      <c r="B389" s="81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AF389" s="81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</row>
    <row r="390" spans="1:44" s="83" customFormat="1" x14ac:dyDescent="0.2">
      <c r="A390" s="81"/>
      <c r="B390" s="81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AF390" s="81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</row>
    <row r="391" spans="1:44" s="83" customFormat="1" x14ac:dyDescent="0.2">
      <c r="A391" s="81"/>
      <c r="B391" s="81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AF391" s="81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</row>
    <row r="392" spans="1:44" s="83" customFormat="1" x14ac:dyDescent="0.2">
      <c r="A392" s="81"/>
      <c r="B392" s="81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AF392" s="81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</row>
    <row r="393" spans="1:44" s="83" customFormat="1" x14ac:dyDescent="0.2">
      <c r="A393" s="81"/>
      <c r="B393" s="81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AF393" s="81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</row>
    <row r="394" spans="1:44" s="83" customFormat="1" x14ac:dyDescent="0.2">
      <c r="A394" s="81"/>
      <c r="B394" s="81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AF394" s="81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</row>
    <row r="395" spans="1:44" s="83" customFormat="1" x14ac:dyDescent="0.2">
      <c r="A395" s="81"/>
      <c r="B395" s="81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AF395" s="81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</row>
    <row r="396" spans="1:44" s="83" customFormat="1" x14ac:dyDescent="0.2">
      <c r="A396" s="81"/>
      <c r="B396" s="81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AF396" s="81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</row>
    <row r="397" spans="1:44" s="83" customFormat="1" x14ac:dyDescent="0.2">
      <c r="A397" s="81"/>
      <c r="B397" s="81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AF397" s="81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</row>
    <row r="398" spans="1:44" s="83" customFormat="1" x14ac:dyDescent="0.2">
      <c r="A398" s="81"/>
      <c r="B398" s="81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AF398" s="81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</row>
    <row r="399" spans="1:44" s="83" customFormat="1" x14ac:dyDescent="0.2">
      <c r="A399" s="81"/>
      <c r="B399" s="81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AF399" s="81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</row>
    <row r="400" spans="1:44" s="83" customFormat="1" x14ac:dyDescent="0.2">
      <c r="A400" s="81"/>
      <c r="B400" s="81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AF400" s="81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</row>
    <row r="401" spans="1:44" s="83" customFormat="1" x14ac:dyDescent="0.2">
      <c r="A401" s="81"/>
      <c r="B401" s="81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AF401" s="81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</row>
    <row r="402" spans="1:44" s="83" customFormat="1" x14ac:dyDescent="0.2">
      <c r="A402" s="81"/>
      <c r="B402" s="81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AF402" s="81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</row>
    <row r="403" spans="1:44" s="83" customFormat="1" x14ac:dyDescent="0.2">
      <c r="A403" s="81"/>
      <c r="B403" s="81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AF403" s="81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</row>
    <row r="404" spans="1:44" s="83" customFormat="1" x14ac:dyDescent="0.2">
      <c r="A404" s="81"/>
      <c r="B404" s="81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AF404" s="81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</row>
    <row r="405" spans="1:44" s="83" customFormat="1" x14ac:dyDescent="0.2">
      <c r="A405" s="81"/>
      <c r="B405" s="81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AF405" s="81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</row>
    <row r="406" spans="1:44" s="83" customFormat="1" x14ac:dyDescent="0.2">
      <c r="A406" s="81"/>
      <c r="B406" s="81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AF406" s="81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</row>
    <row r="407" spans="1:44" s="83" customFormat="1" x14ac:dyDescent="0.2">
      <c r="A407" s="81"/>
      <c r="B407" s="81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AF407" s="81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</row>
    <row r="408" spans="1:44" s="83" customFormat="1" x14ac:dyDescent="0.2">
      <c r="A408" s="81"/>
      <c r="B408" s="81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AF408" s="81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</row>
    <row r="409" spans="1:44" s="83" customFormat="1" x14ac:dyDescent="0.2">
      <c r="A409" s="81"/>
      <c r="B409" s="81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AF409" s="81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</row>
    <row r="410" spans="1:44" s="83" customFormat="1" x14ac:dyDescent="0.2">
      <c r="A410" s="81"/>
      <c r="B410" s="81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AF410" s="81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</row>
    <row r="411" spans="1:44" s="83" customFormat="1" x14ac:dyDescent="0.2">
      <c r="A411" s="81"/>
      <c r="B411" s="81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AF411" s="81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</row>
    <row r="412" spans="1:44" s="83" customFormat="1" x14ac:dyDescent="0.2">
      <c r="A412" s="81"/>
      <c r="B412" s="81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AF412" s="81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</row>
    <row r="413" spans="1:44" s="83" customFormat="1" x14ac:dyDescent="0.2">
      <c r="A413" s="81"/>
      <c r="B413" s="81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AF413" s="81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</row>
    <row r="414" spans="1:44" s="83" customFormat="1" x14ac:dyDescent="0.2">
      <c r="A414" s="81"/>
      <c r="B414" s="81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AF414" s="81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</row>
    <row r="415" spans="1:44" s="83" customFormat="1" x14ac:dyDescent="0.2">
      <c r="A415" s="81"/>
      <c r="B415" s="81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AF415" s="81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</row>
    <row r="416" spans="1:44" s="83" customFormat="1" x14ac:dyDescent="0.2">
      <c r="A416" s="81"/>
      <c r="B416" s="81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AF416" s="81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</row>
    <row r="417" spans="1:44" s="83" customFormat="1" x14ac:dyDescent="0.2">
      <c r="A417" s="81"/>
      <c r="B417" s="81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AF417" s="81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</row>
    <row r="418" spans="1:44" s="83" customFormat="1" x14ac:dyDescent="0.2">
      <c r="A418" s="81"/>
      <c r="B418" s="81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AF418" s="81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</row>
    <row r="419" spans="1:44" s="83" customFormat="1" x14ac:dyDescent="0.2">
      <c r="A419" s="81"/>
      <c r="B419" s="81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AF419" s="81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</row>
    <row r="420" spans="1:44" s="83" customFormat="1" x14ac:dyDescent="0.2">
      <c r="A420" s="81"/>
      <c r="B420" s="81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AF420" s="81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</row>
    <row r="421" spans="1:44" s="83" customFormat="1" x14ac:dyDescent="0.2">
      <c r="A421" s="81"/>
      <c r="B421" s="81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AF421" s="81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</row>
    <row r="422" spans="1:44" s="83" customFormat="1" x14ac:dyDescent="0.2">
      <c r="A422" s="81"/>
      <c r="B422" s="81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AF422" s="81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</row>
    <row r="423" spans="1:44" s="83" customFormat="1" x14ac:dyDescent="0.2">
      <c r="A423" s="81"/>
      <c r="B423" s="81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AF423" s="81"/>
      <c r="AG423" s="59"/>
      <c r="AH423" s="59"/>
      <c r="AI423" s="59"/>
      <c r="AJ423" s="59"/>
      <c r="AK423" s="59"/>
      <c r="AL423" s="59"/>
      <c r="AM423" s="59"/>
      <c r="AN423" s="59"/>
      <c r="AO423" s="59"/>
      <c r="AP423" s="59"/>
      <c r="AQ423" s="59"/>
      <c r="AR423" s="59"/>
    </row>
    <row r="424" spans="1:44" s="83" customFormat="1" x14ac:dyDescent="0.2">
      <c r="A424" s="81"/>
      <c r="B424" s="81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AF424" s="81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</row>
    <row r="425" spans="1:44" s="83" customFormat="1" x14ac:dyDescent="0.2">
      <c r="A425" s="81"/>
      <c r="B425" s="81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AF425" s="81"/>
      <c r="AG425" s="59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</row>
    <row r="426" spans="1:44" s="83" customFormat="1" x14ac:dyDescent="0.2">
      <c r="A426" s="81"/>
      <c r="B426" s="81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AF426" s="81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</row>
    <row r="427" spans="1:44" s="83" customFormat="1" x14ac:dyDescent="0.2">
      <c r="A427" s="81"/>
      <c r="B427" s="81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AF427" s="81"/>
      <c r="AG427" s="59"/>
      <c r="AH427" s="59"/>
      <c r="AI427" s="59"/>
      <c r="AJ427" s="59"/>
      <c r="AK427" s="59"/>
      <c r="AL427" s="59"/>
      <c r="AM427" s="59"/>
      <c r="AN427" s="59"/>
      <c r="AO427" s="59"/>
      <c r="AP427" s="59"/>
      <c r="AQ427" s="59"/>
      <c r="AR427" s="59"/>
    </row>
    <row r="428" spans="1:44" s="83" customFormat="1" x14ac:dyDescent="0.2">
      <c r="A428" s="81"/>
      <c r="B428" s="81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AF428" s="81"/>
      <c r="AG428" s="59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</row>
    <row r="429" spans="1:44" s="83" customFormat="1" x14ac:dyDescent="0.2">
      <c r="A429" s="81"/>
      <c r="B429" s="81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AF429" s="81"/>
      <c r="AG429" s="59"/>
      <c r="AH429" s="59"/>
      <c r="AI429" s="59"/>
      <c r="AJ429" s="59"/>
      <c r="AK429" s="59"/>
      <c r="AL429" s="59"/>
      <c r="AM429" s="59"/>
      <c r="AN429" s="59"/>
      <c r="AO429" s="59"/>
      <c r="AP429" s="59"/>
      <c r="AQ429" s="59"/>
      <c r="AR429" s="59"/>
    </row>
    <row r="430" spans="1:44" s="83" customFormat="1" x14ac:dyDescent="0.2">
      <c r="A430" s="81"/>
      <c r="B430" s="81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AF430" s="81"/>
      <c r="AG430" s="59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</row>
    <row r="431" spans="1:44" s="83" customFormat="1" x14ac:dyDescent="0.2">
      <c r="A431" s="81"/>
      <c r="B431" s="81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AF431" s="81"/>
      <c r="AG431" s="59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</row>
    <row r="432" spans="1:44" s="83" customFormat="1" x14ac:dyDescent="0.2">
      <c r="A432" s="81"/>
      <c r="B432" s="81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AF432" s="81"/>
      <c r="AG432" s="59"/>
      <c r="AH432" s="59"/>
      <c r="AI432" s="59"/>
      <c r="AJ432" s="59"/>
      <c r="AK432" s="59"/>
      <c r="AL432" s="59"/>
      <c r="AM432" s="59"/>
      <c r="AN432" s="59"/>
      <c r="AO432" s="59"/>
      <c r="AP432" s="59"/>
      <c r="AQ432" s="59"/>
      <c r="AR432" s="59"/>
    </row>
    <row r="433" spans="1:44" s="83" customFormat="1" x14ac:dyDescent="0.2">
      <c r="A433" s="81"/>
      <c r="B433" s="81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AF433" s="81"/>
      <c r="AG433" s="59"/>
      <c r="AH433" s="59"/>
      <c r="AI433" s="59"/>
      <c r="AJ433" s="59"/>
      <c r="AK433" s="59"/>
      <c r="AL433" s="59"/>
      <c r="AM433" s="59"/>
      <c r="AN433" s="59"/>
      <c r="AO433" s="59"/>
      <c r="AP433" s="59"/>
      <c r="AQ433" s="59"/>
      <c r="AR433" s="59"/>
    </row>
    <row r="434" spans="1:44" s="83" customFormat="1" x14ac:dyDescent="0.2">
      <c r="A434" s="81"/>
      <c r="B434" s="81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AF434" s="81"/>
      <c r="AG434" s="59"/>
      <c r="AH434" s="59"/>
      <c r="AI434" s="59"/>
      <c r="AJ434" s="59"/>
      <c r="AK434" s="59"/>
      <c r="AL434" s="59"/>
      <c r="AM434" s="59"/>
      <c r="AN434" s="59"/>
      <c r="AO434" s="59"/>
      <c r="AP434" s="59"/>
      <c r="AQ434" s="59"/>
      <c r="AR434" s="59"/>
    </row>
    <row r="435" spans="1:44" s="83" customFormat="1" x14ac:dyDescent="0.2">
      <c r="A435" s="81"/>
      <c r="B435" s="81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AF435" s="81"/>
      <c r="AG435" s="59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/>
    </row>
    <row r="436" spans="1:44" s="83" customFormat="1" x14ac:dyDescent="0.2">
      <c r="A436" s="81"/>
      <c r="B436" s="81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AF436" s="81"/>
      <c r="AG436" s="59"/>
      <c r="AH436" s="59"/>
      <c r="AI436" s="59"/>
      <c r="AJ436" s="59"/>
      <c r="AK436" s="59"/>
      <c r="AL436" s="59"/>
      <c r="AM436" s="59"/>
      <c r="AN436" s="59"/>
      <c r="AO436" s="59"/>
      <c r="AP436" s="59"/>
      <c r="AQ436" s="59"/>
      <c r="AR436" s="59"/>
    </row>
    <row r="437" spans="1:44" s="83" customFormat="1" x14ac:dyDescent="0.2">
      <c r="A437" s="81"/>
      <c r="B437" s="81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AF437" s="81"/>
      <c r="AG437" s="59"/>
      <c r="AH437" s="59"/>
      <c r="AI437" s="59"/>
      <c r="AJ437" s="59"/>
      <c r="AK437" s="59"/>
      <c r="AL437" s="59"/>
      <c r="AM437" s="59"/>
      <c r="AN437" s="59"/>
      <c r="AO437" s="59"/>
      <c r="AP437" s="59"/>
      <c r="AQ437" s="59"/>
      <c r="AR437" s="59"/>
    </row>
    <row r="438" spans="1:44" s="83" customFormat="1" x14ac:dyDescent="0.2">
      <c r="A438" s="81"/>
      <c r="B438" s="81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AF438" s="81"/>
      <c r="AG438" s="59"/>
      <c r="AH438" s="59"/>
      <c r="AI438" s="59"/>
      <c r="AJ438" s="59"/>
      <c r="AK438" s="59"/>
      <c r="AL438" s="59"/>
      <c r="AM438" s="59"/>
      <c r="AN438" s="59"/>
      <c r="AO438" s="59"/>
      <c r="AP438" s="59"/>
      <c r="AQ438" s="59"/>
      <c r="AR438" s="59"/>
    </row>
    <row r="439" spans="1:44" s="83" customFormat="1" x14ac:dyDescent="0.2">
      <c r="A439" s="81"/>
      <c r="B439" s="81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AF439" s="81"/>
      <c r="AG439" s="59"/>
      <c r="AH439" s="59"/>
      <c r="AI439" s="59"/>
      <c r="AJ439" s="59"/>
      <c r="AK439" s="59"/>
      <c r="AL439" s="59"/>
      <c r="AM439" s="59"/>
      <c r="AN439" s="59"/>
      <c r="AO439" s="59"/>
      <c r="AP439" s="59"/>
      <c r="AQ439" s="59"/>
      <c r="AR439" s="59"/>
    </row>
  </sheetData>
  <mergeCells count="33">
    <mergeCell ref="B63:G63"/>
    <mergeCell ref="H60:K60"/>
    <mergeCell ref="H3:I3"/>
    <mergeCell ref="J3:K3"/>
    <mergeCell ref="L3:M3"/>
    <mergeCell ref="A59:G59"/>
    <mergeCell ref="A60:F60"/>
    <mergeCell ref="A61:C61"/>
    <mergeCell ref="B3:B4"/>
    <mergeCell ref="C3:C4"/>
    <mergeCell ref="D3:D4"/>
    <mergeCell ref="F3:G3"/>
    <mergeCell ref="A2:R2"/>
    <mergeCell ref="T2:AE2"/>
    <mergeCell ref="A3:A4"/>
    <mergeCell ref="B62:F62"/>
    <mergeCell ref="N3:O3"/>
    <mergeCell ref="E3:E4"/>
    <mergeCell ref="A1:R1"/>
    <mergeCell ref="T1:AF1"/>
    <mergeCell ref="AF41:AF44"/>
    <mergeCell ref="AF49:AF52"/>
    <mergeCell ref="X3:Y3"/>
    <mergeCell ref="Z3:AA3"/>
    <mergeCell ref="AB3:AC3"/>
    <mergeCell ref="AF3:AF4"/>
    <mergeCell ref="AF10:AF12"/>
    <mergeCell ref="R3:S3"/>
    <mergeCell ref="T3:U3"/>
    <mergeCell ref="V3:W3"/>
    <mergeCell ref="AD3:AE3"/>
    <mergeCell ref="AF15:AF20"/>
    <mergeCell ref="P3:Q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8" fitToWidth="0" fitToHeight="0" orientation="landscape" r:id="rId1"/>
  <rowBreaks count="1" manualBreakCount="1">
    <brk id="3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1"/>
  <sheetViews>
    <sheetView tabSelected="1" view="pageBreakPreview" zoomScale="75" zoomScaleNormal="77" zoomScaleSheetLayoutView="75" workbookViewId="0">
      <pane ySplit="4" topLeftCell="A5" activePane="bottomLeft" state="frozen"/>
      <selection pane="bottomLeft" activeCell="A49" sqref="A49"/>
    </sheetView>
  </sheetViews>
  <sheetFormatPr defaultColWidth="8.85546875" defaultRowHeight="12.75" x14ac:dyDescent="0.2"/>
  <cols>
    <col min="1" max="1" width="34.5703125" style="81" customWidth="1"/>
    <col min="2" max="2" width="17.7109375" style="81" customWidth="1"/>
    <col min="3" max="3" width="18.140625" style="83" customWidth="1"/>
    <col min="4" max="4" width="12" style="83" customWidth="1"/>
    <col min="5" max="5" width="10.85546875" style="83" customWidth="1"/>
    <col min="6" max="6" width="12" style="83" customWidth="1"/>
    <col min="7" max="7" width="11.5703125" style="83" customWidth="1"/>
    <col min="8" max="8" width="8.85546875" style="92" customWidth="1"/>
    <col min="9" max="9" width="8.85546875" style="59" customWidth="1"/>
    <col min="10" max="10" width="8.85546875" style="92" customWidth="1"/>
    <col min="11" max="11" width="8.85546875" style="59" customWidth="1"/>
    <col min="12" max="12" width="8.85546875" style="92" customWidth="1"/>
    <col min="13" max="13" width="8.85546875" style="59" customWidth="1"/>
    <col min="14" max="14" width="8.85546875" style="92" customWidth="1"/>
    <col min="15" max="15" width="8.85546875" style="59" customWidth="1"/>
    <col min="16" max="16" width="8.85546875" style="92" customWidth="1"/>
    <col min="17" max="17" width="8.85546875" style="59" customWidth="1"/>
    <col min="18" max="18" width="8.85546875" style="92" customWidth="1"/>
    <col min="19" max="19" width="8.85546875" style="59" customWidth="1"/>
    <col min="20" max="20" width="8.85546875" style="93" customWidth="1"/>
    <col min="21" max="21" width="8.85546875" style="83" customWidth="1"/>
    <col min="22" max="22" width="8.85546875" style="93" customWidth="1"/>
    <col min="23" max="23" width="8.85546875" style="83" customWidth="1"/>
    <col min="24" max="24" width="8.85546875" style="93" customWidth="1"/>
    <col min="25" max="25" width="8.85546875" style="83" customWidth="1"/>
    <col min="26" max="26" width="8.85546875" style="93" customWidth="1"/>
    <col min="27" max="27" width="8.85546875" style="83" customWidth="1"/>
    <col min="28" max="28" width="8.85546875" style="93" customWidth="1"/>
    <col min="29" max="29" width="8.85546875" style="83" customWidth="1"/>
    <col min="30" max="30" width="8.85546875" style="93" customWidth="1"/>
    <col min="31" max="31" width="8.85546875" style="83" customWidth="1"/>
    <col min="32" max="32" width="27.140625" style="81" customWidth="1"/>
    <col min="33" max="16384" width="8.85546875" style="59"/>
  </cols>
  <sheetData>
    <row r="1" spans="1:32" ht="22.5" customHeight="1" x14ac:dyDescent="0.2">
      <c r="A1" s="187" t="s">
        <v>56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T1" s="189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</row>
    <row r="2" spans="1:32" ht="47.25" customHeight="1" x14ac:dyDescent="0.25">
      <c r="A2" s="198" t="s">
        <v>32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58" t="s">
        <v>14</v>
      </c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58" t="s">
        <v>14</v>
      </c>
    </row>
    <row r="3" spans="1:32" s="61" customFormat="1" ht="47.25" customHeight="1" x14ac:dyDescent="0.2">
      <c r="A3" s="207" t="s">
        <v>5</v>
      </c>
      <c r="B3" s="208" t="s">
        <v>55</v>
      </c>
      <c r="C3" s="208" t="s">
        <v>19</v>
      </c>
      <c r="D3" s="208" t="s">
        <v>49</v>
      </c>
      <c r="E3" s="208" t="s">
        <v>20</v>
      </c>
      <c r="F3" s="210" t="s">
        <v>15</v>
      </c>
      <c r="G3" s="210"/>
      <c r="H3" s="210" t="s">
        <v>0</v>
      </c>
      <c r="I3" s="210"/>
      <c r="J3" s="210" t="s">
        <v>1</v>
      </c>
      <c r="K3" s="210"/>
      <c r="L3" s="210" t="s">
        <v>2</v>
      </c>
      <c r="M3" s="210"/>
      <c r="N3" s="210" t="s">
        <v>3</v>
      </c>
      <c r="O3" s="210"/>
      <c r="P3" s="210" t="s">
        <v>4</v>
      </c>
      <c r="Q3" s="210"/>
      <c r="R3" s="210" t="s">
        <v>6</v>
      </c>
      <c r="S3" s="210"/>
      <c r="T3" s="210" t="s">
        <v>7</v>
      </c>
      <c r="U3" s="210"/>
      <c r="V3" s="210" t="s">
        <v>8</v>
      </c>
      <c r="W3" s="210"/>
      <c r="X3" s="210" t="s">
        <v>9</v>
      </c>
      <c r="Y3" s="210"/>
      <c r="Z3" s="210" t="s">
        <v>10</v>
      </c>
      <c r="AA3" s="210"/>
      <c r="AB3" s="210" t="s">
        <v>11</v>
      </c>
      <c r="AC3" s="210"/>
      <c r="AD3" s="210" t="s">
        <v>12</v>
      </c>
      <c r="AE3" s="210"/>
      <c r="AF3" s="211" t="s">
        <v>21</v>
      </c>
    </row>
    <row r="4" spans="1:32" s="61" customFormat="1" ht="47.25" customHeight="1" x14ac:dyDescent="0.2">
      <c r="A4" s="207"/>
      <c r="B4" s="209"/>
      <c r="C4" s="209"/>
      <c r="D4" s="209"/>
      <c r="E4" s="209"/>
      <c r="F4" s="120" t="s">
        <v>17</v>
      </c>
      <c r="G4" s="120" t="s">
        <v>16</v>
      </c>
      <c r="H4" s="121" t="s">
        <v>13</v>
      </c>
      <c r="I4" s="121" t="s">
        <v>18</v>
      </c>
      <c r="J4" s="121" t="s">
        <v>13</v>
      </c>
      <c r="K4" s="121" t="s">
        <v>18</v>
      </c>
      <c r="L4" s="121" t="s">
        <v>13</v>
      </c>
      <c r="M4" s="121" t="s">
        <v>18</v>
      </c>
      <c r="N4" s="121" t="s">
        <v>13</v>
      </c>
      <c r="O4" s="121" t="s">
        <v>18</v>
      </c>
      <c r="P4" s="121" t="s">
        <v>13</v>
      </c>
      <c r="Q4" s="121" t="s">
        <v>18</v>
      </c>
      <c r="R4" s="121" t="s">
        <v>13</v>
      </c>
      <c r="S4" s="121" t="s">
        <v>18</v>
      </c>
      <c r="T4" s="121" t="s">
        <v>13</v>
      </c>
      <c r="U4" s="121" t="s">
        <v>18</v>
      </c>
      <c r="V4" s="121" t="s">
        <v>13</v>
      </c>
      <c r="W4" s="121" t="s">
        <v>18</v>
      </c>
      <c r="X4" s="121" t="s">
        <v>13</v>
      </c>
      <c r="Y4" s="121" t="s">
        <v>18</v>
      </c>
      <c r="Z4" s="121" t="s">
        <v>13</v>
      </c>
      <c r="AA4" s="121" t="s">
        <v>18</v>
      </c>
      <c r="AB4" s="121" t="s">
        <v>13</v>
      </c>
      <c r="AC4" s="121" t="s">
        <v>18</v>
      </c>
      <c r="AD4" s="121" t="s">
        <v>13</v>
      </c>
      <c r="AE4" s="121" t="s">
        <v>18</v>
      </c>
      <c r="AF4" s="211"/>
    </row>
    <row r="5" spans="1:32" s="63" customFormat="1" ht="26.25" customHeight="1" x14ac:dyDescent="0.2">
      <c r="A5" s="122" t="s">
        <v>56</v>
      </c>
      <c r="B5" s="122"/>
      <c r="C5" s="123"/>
      <c r="D5" s="123"/>
      <c r="E5" s="123"/>
      <c r="F5" s="123"/>
      <c r="G5" s="123"/>
      <c r="H5" s="122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5"/>
      <c r="AF5" s="161"/>
    </row>
    <row r="6" spans="1:32" s="68" customFormat="1" ht="47.25" customHeight="1" x14ac:dyDescent="0.2">
      <c r="A6" s="126" t="s">
        <v>34</v>
      </c>
      <c r="B6" s="127"/>
      <c r="C6" s="127"/>
      <c r="D6" s="127"/>
      <c r="E6" s="127"/>
      <c r="F6" s="127"/>
      <c r="G6" s="127"/>
      <c r="H6" s="156"/>
      <c r="I6" s="128"/>
      <c r="J6" s="156"/>
      <c r="K6" s="128"/>
      <c r="L6" s="156"/>
      <c r="M6" s="128"/>
      <c r="N6" s="156"/>
      <c r="O6" s="128"/>
      <c r="P6" s="156"/>
      <c r="Q6" s="128"/>
      <c r="R6" s="156"/>
      <c r="S6" s="128"/>
      <c r="T6" s="156"/>
      <c r="U6" s="128"/>
      <c r="V6" s="156"/>
      <c r="W6" s="128"/>
      <c r="X6" s="156"/>
      <c r="Y6" s="128"/>
      <c r="Z6" s="156"/>
      <c r="AA6" s="128"/>
      <c r="AB6" s="156"/>
      <c r="AC6" s="128"/>
      <c r="AD6" s="156"/>
      <c r="AE6" s="127"/>
      <c r="AF6" s="162"/>
    </row>
    <row r="7" spans="1:32" s="68" customFormat="1" ht="67.5" customHeight="1" x14ac:dyDescent="0.2">
      <c r="A7" s="129" t="s">
        <v>35</v>
      </c>
      <c r="B7" s="130"/>
      <c r="C7" s="131"/>
      <c r="D7" s="131"/>
      <c r="E7" s="132"/>
      <c r="F7" s="132"/>
      <c r="G7" s="132"/>
      <c r="H7" s="157"/>
      <c r="I7" s="132"/>
      <c r="J7" s="157"/>
      <c r="K7" s="132"/>
      <c r="L7" s="157"/>
      <c r="M7" s="132"/>
      <c r="N7" s="157"/>
      <c r="O7" s="132"/>
      <c r="P7" s="157"/>
      <c r="Q7" s="132"/>
      <c r="R7" s="157"/>
      <c r="S7" s="132"/>
      <c r="T7" s="157"/>
      <c r="U7" s="132"/>
      <c r="V7" s="157"/>
      <c r="W7" s="132"/>
      <c r="X7" s="157"/>
      <c r="Y7" s="132"/>
      <c r="Z7" s="157"/>
      <c r="AA7" s="132"/>
      <c r="AB7" s="157"/>
      <c r="AC7" s="132"/>
      <c r="AD7" s="157"/>
      <c r="AE7" s="132"/>
      <c r="AF7" s="163"/>
    </row>
    <row r="8" spans="1:32" s="68" customFormat="1" ht="17.25" customHeight="1" x14ac:dyDescent="0.2">
      <c r="A8" s="133" t="s">
        <v>22</v>
      </c>
      <c r="B8" s="134"/>
      <c r="C8" s="131"/>
      <c r="D8" s="131"/>
      <c r="E8" s="132"/>
      <c r="F8" s="132"/>
      <c r="G8" s="132"/>
      <c r="H8" s="157"/>
      <c r="I8" s="132"/>
      <c r="J8" s="157"/>
      <c r="K8" s="132"/>
      <c r="L8" s="157"/>
      <c r="M8" s="132"/>
      <c r="N8" s="157"/>
      <c r="O8" s="132"/>
      <c r="P8" s="157"/>
      <c r="Q8" s="132"/>
      <c r="R8" s="157"/>
      <c r="S8" s="132"/>
      <c r="T8" s="157"/>
      <c r="U8" s="132"/>
      <c r="V8" s="157"/>
      <c r="W8" s="132"/>
      <c r="X8" s="157"/>
      <c r="Y8" s="132"/>
      <c r="Z8" s="157"/>
      <c r="AA8" s="132"/>
      <c r="AB8" s="157"/>
      <c r="AC8" s="132"/>
      <c r="AD8" s="157"/>
      <c r="AE8" s="132"/>
      <c r="AF8" s="163"/>
    </row>
    <row r="9" spans="1:32" s="68" customFormat="1" ht="41.25" customHeight="1" x14ac:dyDescent="0.2">
      <c r="A9" s="135" t="s">
        <v>36</v>
      </c>
      <c r="B9" s="134"/>
      <c r="C9" s="131"/>
      <c r="D9" s="131"/>
      <c r="E9" s="132"/>
      <c r="F9" s="132"/>
      <c r="G9" s="132"/>
      <c r="H9" s="157"/>
      <c r="I9" s="132"/>
      <c r="J9" s="157"/>
      <c r="K9" s="132"/>
      <c r="L9" s="157"/>
      <c r="M9" s="132"/>
      <c r="N9" s="157"/>
      <c r="O9" s="132"/>
      <c r="P9" s="157"/>
      <c r="Q9" s="132"/>
      <c r="R9" s="157"/>
      <c r="S9" s="132"/>
      <c r="T9" s="157"/>
      <c r="U9" s="132"/>
      <c r="V9" s="157"/>
      <c r="W9" s="132"/>
      <c r="X9" s="157"/>
      <c r="Y9" s="132"/>
      <c r="Z9" s="157"/>
      <c r="AA9" s="132"/>
      <c r="AB9" s="157"/>
      <c r="AC9" s="132"/>
      <c r="AD9" s="157"/>
      <c r="AE9" s="132"/>
      <c r="AF9" s="163"/>
    </row>
    <row r="10" spans="1:32" s="73" customFormat="1" ht="31.5" customHeight="1" x14ac:dyDescent="0.2">
      <c r="A10" s="144" t="s">
        <v>30</v>
      </c>
      <c r="B10" s="145">
        <f>B11+B12+B13+B14</f>
        <v>3191.39</v>
      </c>
      <c r="C10" s="146">
        <f>C11+C12+C13+C14</f>
        <v>113.59</v>
      </c>
      <c r="D10" s="146">
        <f>D12</f>
        <v>113.59</v>
      </c>
      <c r="E10" s="146">
        <f>E11+E12+E13+E14</f>
        <v>0</v>
      </c>
      <c r="F10" s="146">
        <f>E10/B10*100</f>
        <v>0</v>
      </c>
      <c r="G10" s="146">
        <f>E10/C10*100</f>
        <v>0</v>
      </c>
      <c r="H10" s="157">
        <f>H11+H12+H13+H14</f>
        <v>113.59</v>
      </c>
      <c r="I10" s="146">
        <v>0</v>
      </c>
      <c r="J10" s="157">
        <f>J11+J12+J13+J14</f>
        <v>613.29999999999995</v>
      </c>
      <c r="K10" s="146">
        <f t="shared" ref="K10:AE10" si="0">K11+K12</f>
        <v>0</v>
      </c>
      <c r="L10" s="157">
        <f>L11+L12+L13+L14</f>
        <v>555.36</v>
      </c>
      <c r="M10" s="146">
        <f t="shared" si="0"/>
        <v>0</v>
      </c>
      <c r="N10" s="157">
        <f>N11+N12+N13+N14</f>
        <v>243.74</v>
      </c>
      <c r="O10" s="146">
        <f t="shared" si="0"/>
        <v>0</v>
      </c>
      <c r="P10" s="157">
        <f>P11+P12+P13+P14</f>
        <v>178.04</v>
      </c>
      <c r="Q10" s="146">
        <f t="shared" si="0"/>
        <v>0</v>
      </c>
      <c r="R10" s="157">
        <f>R11+R12+R13+R14</f>
        <v>30.8</v>
      </c>
      <c r="S10" s="146">
        <f t="shared" si="0"/>
        <v>0</v>
      </c>
      <c r="T10" s="157">
        <f>T11+T12+T13+T14</f>
        <v>31.88</v>
      </c>
      <c r="U10" s="146">
        <f t="shared" si="0"/>
        <v>0</v>
      </c>
      <c r="V10" s="157">
        <f>V11+V12+V13+V14</f>
        <v>141.97</v>
      </c>
      <c r="W10" s="146">
        <f t="shared" si="0"/>
        <v>0</v>
      </c>
      <c r="X10" s="157">
        <f>X11+X12+X13+X14</f>
        <v>727.69</v>
      </c>
      <c r="Y10" s="146">
        <f t="shared" si="0"/>
        <v>0</v>
      </c>
      <c r="Z10" s="157">
        <f>Z11+Z12+Z13+Z14</f>
        <v>283.25</v>
      </c>
      <c r="AA10" s="146">
        <f t="shared" si="0"/>
        <v>0</v>
      </c>
      <c r="AB10" s="157">
        <f>AB11+AB12+AB13+AB14</f>
        <v>165.19</v>
      </c>
      <c r="AC10" s="146">
        <f t="shared" si="0"/>
        <v>0</v>
      </c>
      <c r="AD10" s="157">
        <f>AD11+AD12+AD13+AD14</f>
        <v>106.58</v>
      </c>
      <c r="AE10" s="147">
        <f t="shared" si="0"/>
        <v>0</v>
      </c>
      <c r="AF10" s="212" t="s">
        <v>68</v>
      </c>
    </row>
    <row r="11" spans="1:32" s="68" customFormat="1" ht="37.5" customHeight="1" x14ac:dyDescent="0.2">
      <c r="A11" s="137" t="s">
        <v>24</v>
      </c>
      <c r="B11" s="138"/>
      <c r="C11" s="131"/>
      <c r="D11" s="131"/>
      <c r="E11" s="132"/>
      <c r="F11" s="132"/>
      <c r="G11" s="132"/>
      <c r="H11" s="158"/>
      <c r="I11" s="132">
        <v>0</v>
      </c>
      <c r="J11" s="158"/>
      <c r="K11" s="131"/>
      <c r="L11" s="158"/>
      <c r="M11" s="131"/>
      <c r="N11" s="158"/>
      <c r="O11" s="131"/>
      <c r="P11" s="158"/>
      <c r="Q11" s="131"/>
      <c r="R11" s="158"/>
      <c r="S11" s="131"/>
      <c r="T11" s="158"/>
      <c r="U11" s="131"/>
      <c r="V11" s="158"/>
      <c r="W11" s="131"/>
      <c r="X11" s="158"/>
      <c r="Y11" s="131"/>
      <c r="Z11" s="158"/>
      <c r="AA11" s="131"/>
      <c r="AB11" s="158"/>
      <c r="AC11" s="131"/>
      <c r="AD11" s="158"/>
      <c r="AE11" s="132"/>
      <c r="AF11" s="213"/>
    </row>
    <row r="12" spans="1:32" s="68" customFormat="1" ht="43.5" customHeight="1" x14ac:dyDescent="0.2">
      <c r="A12" s="137" t="s">
        <v>25</v>
      </c>
      <c r="B12" s="138">
        <f>H12+J12+L12+N12+P12+R12+T12+V12+X12+Z12+AB12+AD12</f>
        <v>3191.39</v>
      </c>
      <c r="C12" s="131">
        <f>H12</f>
        <v>113.59</v>
      </c>
      <c r="D12" s="131">
        <f>H12</f>
        <v>113.59</v>
      </c>
      <c r="E12" s="131">
        <f>I12</f>
        <v>0</v>
      </c>
      <c r="F12" s="131">
        <f>E12/B12*100</f>
        <v>0</v>
      </c>
      <c r="G12" s="132">
        <f>E12/C12*100</f>
        <v>0</v>
      </c>
      <c r="H12" s="158">
        <v>113.59</v>
      </c>
      <c r="I12" s="132">
        <v>0</v>
      </c>
      <c r="J12" s="158">
        <v>613.29999999999995</v>
      </c>
      <c r="K12" s="131"/>
      <c r="L12" s="158">
        <v>555.36</v>
      </c>
      <c r="M12" s="131"/>
      <c r="N12" s="158">
        <v>243.74</v>
      </c>
      <c r="O12" s="131"/>
      <c r="P12" s="158">
        <v>178.04</v>
      </c>
      <c r="Q12" s="131"/>
      <c r="R12" s="158">
        <v>30.8</v>
      </c>
      <c r="S12" s="131"/>
      <c r="T12" s="158">
        <v>31.88</v>
      </c>
      <c r="U12" s="131"/>
      <c r="V12" s="158">
        <v>141.97</v>
      </c>
      <c r="W12" s="131"/>
      <c r="X12" s="158">
        <v>727.69</v>
      </c>
      <c r="Y12" s="131"/>
      <c r="Z12" s="158">
        <v>283.25</v>
      </c>
      <c r="AA12" s="131"/>
      <c r="AB12" s="158">
        <v>165.19</v>
      </c>
      <c r="AC12" s="131"/>
      <c r="AD12" s="158">
        <v>106.58</v>
      </c>
      <c r="AE12" s="132"/>
      <c r="AF12" s="214"/>
    </row>
    <row r="13" spans="1:32" s="68" customFormat="1" ht="18" customHeight="1" x14ac:dyDescent="0.2">
      <c r="A13" s="133" t="s">
        <v>26</v>
      </c>
      <c r="B13" s="134"/>
      <c r="C13" s="131"/>
      <c r="D13" s="131"/>
      <c r="E13" s="132"/>
      <c r="F13" s="132"/>
      <c r="G13" s="132"/>
      <c r="H13" s="157"/>
      <c r="I13" s="132">
        <v>0</v>
      </c>
      <c r="J13" s="158"/>
      <c r="K13" s="131"/>
      <c r="L13" s="158"/>
      <c r="M13" s="131"/>
      <c r="N13" s="158"/>
      <c r="O13" s="131"/>
      <c r="P13" s="158"/>
      <c r="Q13" s="131"/>
      <c r="R13" s="158"/>
      <c r="S13" s="131"/>
      <c r="T13" s="158"/>
      <c r="U13" s="131"/>
      <c r="V13" s="158"/>
      <c r="W13" s="131"/>
      <c r="X13" s="158"/>
      <c r="Y13" s="131"/>
      <c r="Z13" s="158"/>
      <c r="AA13" s="131"/>
      <c r="AB13" s="158"/>
      <c r="AC13" s="131"/>
      <c r="AD13" s="158"/>
      <c r="AE13" s="132"/>
      <c r="AF13" s="163"/>
    </row>
    <row r="14" spans="1:32" s="68" customFormat="1" ht="18" customHeight="1" x14ac:dyDescent="0.2">
      <c r="A14" s="133" t="s">
        <v>27</v>
      </c>
      <c r="B14" s="134"/>
      <c r="C14" s="131"/>
      <c r="D14" s="131"/>
      <c r="E14" s="132"/>
      <c r="F14" s="132"/>
      <c r="G14" s="132"/>
      <c r="H14" s="157"/>
      <c r="I14" s="132">
        <v>0</v>
      </c>
      <c r="J14" s="157"/>
      <c r="K14" s="132"/>
      <c r="L14" s="157"/>
      <c r="M14" s="132"/>
      <c r="N14" s="157"/>
      <c r="O14" s="132"/>
      <c r="P14" s="157"/>
      <c r="Q14" s="132"/>
      <c r="R14" s="157"/>
      <c r="S14" s="132"/>
      <c r="T14" s="157"/>
      <c r="U14" s="132"/>
      <c r="V14" s="157"/>
      <c r="W14" s="132"/>
      <c r="X14" s="157"/>
      <c r="Y14" s="132"/>
      <c r="Z14" s="157"/>
      <c r="AA14" s="132"/>
      <c r="AB14" s="157"/>
      <c r="AC14" s="132"/>
      <c r="AD14" s="157"/>
      <c r="AE14" s="132"/>
      <c r="AF14" s="163"/>
    </row>
    <row r="15" spans="1:32" s="68" customFormat="1" ht="67.5" customHeight="1" x14ac:dyDescent="0.2">
      <c r="A15" s="139" t="s">
        <v>48</v>
      </c>
      <c r="B15" s="140"/>
      <c r="C15" s="131"/>
      <c r="D15" s="131"/>
      <c r="E15" s="132"/>
      <c r="F15" s="132"/>
      <c r="G15" s="132"/>
      <c r="H15" s="157"/>
      <c r="I15" s="132"/>
      <c r="J15" s="157"/>
      <c r="K15" s="132"/>
      <c r="L15" s="157"/>
      <c r="M15" s="132"/>
      <c r="N15" s="157"/>
      <c r="O15" s="132"/>
      <c r="P15" s="157"/>
      <c r="Q15" s="132"/>
      <c r="R15" s="157"/>
      <c r="S15" s="132"/>
      <c r="T15" s="157"/>
      <c r="U15" s="132"/>
      <c r="V15" s="157"/>
      <c r="W15" s="132"/>
      <c r="X15" s="157"/>
      <c r="Y15" s="132"/>
      <c r="Z15" s="157"/>
      <c r="AA15" s="132"/>
      <c r="AB15" s="157"/>
      <c r="AC15" s="132"/>
      <c r="AD15" s="157"/>
      <c r="AE15" s="132"/>
      <c r="AF15" s="212" t="s">
        <v>69</v>
      </c>
    </row>
    <row r="16" spans="1:32" s="68" customFormat="1" ht="30" customHeight="1" x14ac:dyDescent="0.2">
      <c r="A16" s="148" t="s">
        <v>30</v>
      </c>
      <c r="B16" s="145">
        <f>B17+B18</f>
        <v>184421.62</v>
      </c>
      <c r="C16" s="146">
        <f>C17+C18+C19+C20</f>
        <v>23465.16</v>
      </c>
      <c r="D16" s="146">
        <f>D18</f>
        <v>23465.16</v>
      </c>
      <c r="E16" s="146">
        <f>E18</f>
        <v>22310.55</v>
      </c>
      <c r="F16" s="146">
        <f>E16/B16*100</f>
        <v>12.097578364185283</v>
      </c>
      <c r="G16" s="146">
        <f>E16/C16*100</f>
        <v>95.07947101149108</v>
      </c>
      <c r="H16" s="157">
        <f>H17+H18+H19+H20</f>
        <v>7461.36</v>
      </c>
      <c r="I16" s="146">
        <f>I18</f>
        <v>5417.71</v>
      </c>
      <c r="J16" s="157">
        <f>J17+J18+J19+J20</f>
        <v>16003.8</v>
      </c>
      <c r="K16" s="146">
        <f>K17+K18</f>
        <v>16892.84</v>
      </c>
      <c r="L16" s="157">
        <f>L17+L18+L19+L20</f>
        <v>13889.29</v>
      </c>
      <c r="M16" s="146">
        <f t="shared" ref="M16:AE16" si="1">M17+M18</f>
        <v>0</v>
      </c>
      <c r="N16" s="157">
        <f>N17+N18+N19+N20</f>
        <v>15918.22</v>
      </c>
      <c r="O16" s="146">
        <f t="shared" si="1"/>
        <v>0</v>
      </c>
      <c r="P16" s="157">
        <f>P17+P18+P19+P20</f>
        <v>21161.1</v>
      </c>
      <c r="Q16" s="146">
        <f t="shared" si="1"/>
        <v>0</v>
      </c>
      <c r="R16" s="157">
        <f>R17+R18+R19+R20</f>
        <v>17330.28</v>
      </c>
      <c r="S16" s="146">
        <f t="shared" si="1"/>
        <v>0</v>
      </c>
      <c r="T16" s="157">
        <f>T17+T18+T19+T20</f>
        <v>16282.66</v>
      </c>
      <c r="U16" s="146">
        <f t="shared" si="1"/>
        <v>0</v>
      </c>
      <c r="V16" s="157">
        <f>V17+V18+V19+V20</f>
        <v>8340.9</v>
      </c>
      <c r="W16" s="146">
        <f t="shared" si="1"/>
        <v>0</v>
      </c>
      <c r="X16" s="157">
        <f>X17+X18+X19+X20</f>
        <v>13262.76</v>
      </c>
      <c r="Y16" s="146">
        <f t="shared" si="1"/>
        <v>0</v>
      </c>
      <c r="Z16" s="157">
        <f>Z17+Z18+Z19+Z20</f>
        <v>17783.39</v>
      </c>
      <c r="AA16" s="146">
        <f>AA17+AA18</f>
        <v>0</v>
      </c>
      <c r="AB16" s="157">
        <f>AB17+AB18+AB19+AB20</f>
        <v>13991.79</v>
      </c>
      <c r="AC16" s="146">
        <f t="shared" si="1"/>
        <v>0</v>
      </c>
      <c r="AD16" s="157">
        <f>AD17+AD18+AD19+AD20</f>
        <v>22996.07</v>
      </c>
      <c r="AE16" s="146">
        <f t="shared" si="1"/>
        <v>0</v>
      </c>
      <c r="AF16" s="213"/>
    </row>
    <row r="17" spans="1:32" s="68" customFormat="1" ht="26.25" customHeight="1" x14ac:dyDescent="0.2">
      <c r="A17" s="133" t="s">
        <v>24</v>
      </c>
      <c r="B17" s="134">
        <v>0</v>
      </c>
      <c r="C17" s="131">
        <v>0</v>
      </c>
      <c r="D17" s="131">
        <v>0</v>
      </c>
      <c r="E17" s="131">
        <f>K17+M17+O17+Q17+S17+U17+W17+Y17+AA17+AC17+AE17</f>
        <v>0</v>
      </c>
      <c r="F17" s="131">
        <v>0</v>
      </c>
      <c r="G17" s="131">
        <v>0</v>
      </c>
      <c r="H17" s="158">
        <v>0</v>
      </c>
      <c r="I17" s="131">
        <v>0</v>
      </c>
      <c r="J17" s="158">
        <v>0</v>
      </c>
      <c r="K17" s="131">
        <v>0</v>
      </c>
      <c r="L17" s="158">
        <v>0</v>
      </c>
      <c r="M17" s="131">
        <v>0</v>
      </c>
      <c r="N17" s="158">
        <v>0</v>
      </c>
      <c r="O17" s="131">
        <v>0</v>
      </c>
      <c r="P17" s="158">
        <v>0</v>
      </c>
      <c r="Q17" s="131"/>
      <c r="R17" s="158">
        <v>0</v>
      </c>
      <c r="S17" s="131"/>
      <c r="T17" s="158">
        <v>0</v>
      </c>
      <c r="U17" s="131">
        <v>0</v>
      </c>
      <c r="V17" s="158">
        <v>0</v>
      </c>
      <c r="W17" s="131">
        <v>0</v>
      </c>
      <c r="X17" s="158">
        <v>0</v>
      </c>
      <c r="Y17" s="131"/>
      <c r="Z17" s="158">
        <v>0</v>
      </c>
      <c r="AA17" s="131"/>
      <c r="AB17" s="158">
        <v>0</v>
      </c>
      <c r="AC17" s="131"/>
      <c r="AD17" s="158">
        <v>0</v>
      </c>
      <c r="AE17" s="132"/>
      <c r="AF17" s="213"/>
    </row>
    <row r="18" spans="1:32" s="68" customFormat="1" ht="26.25" customHeight="1" x14ac:dyDescent="0.2">
      <c r="A18" s="133" t="s">
        <v>25</v>
      </c>
      <c r="B18" s="138">
        <f>H18+J18+L18+N18+P18+R18+T18+V18+X18+Z18+AB18+AD18</f>
        <v>184421.62</v>
      </c>
      <c r="C18" s="131">
        <f>H18+J18</f>
        <v>23465.16</v>
      </c>
      <c r="D18" s="131">
        <f>H18+J18</f>
        <v>23465.16</v>
      </c>
      <c r="E18" s="131">
        <f>I18+K18+M18+O18+Q18+S18+U18+W18+Y18+AA18+AC18+AE18</f>
        <v>22310.55</v>
      </c>
      <c r="F18" s="131">
        <f>E18/B18*100</f>
        <v>12.097578364185283</v>
      </c>
      <c r="G18" s="131">
        <f>E18/C18*100</f>
        <v>95.07947101149108</v>
      </c>
      <c r="H18" s="158">
        <v>7461.36</v>
      </c>
      <c r="I18" s="131">
        <v>5417.71</v>
      </c>
      <c r="J18" s="158">
        <v>16003.8</v>
      </c>
      <c r="K18" s="131">
        <v>16892.84</v>
      </c>
      <c r="L18" s="158">
        <v>13889.29</v>
      </c>
      <c r="M18" s="131"/>
      <c r="N18" s="158">
        <v>15918.22</v>
      </c>
      <c r="O18" s="131"/>
      <c r="P18" s="158">
        <v>21161.1</v>
      </c>
      <c r="Q18" s="131"/>
      <c r="R18" s="158">
        <v>17330.28</v>
      </c>
      <c r="S18" s="131"/>
      <c r="T18" s="158">
        <v>16282.66</v>
      </c>
      <c r="U18" s="131"/>
      <c r="V18" s="158">
        <v>8340.9</v>
      </c>
      <c r="W18" s="131"/>
      <c r="X18" s="158">
        <v>13262.76</v>
      </c>
      <c r="Y18" s="131"/>
      <c r="Z18" s="158">
        <v>17783.39</v>
      </c>
      <c r="AA18" s="131"/>
      <c r="AB18" s="158">
        <v>13991.79</v>
      </c>
      <c r="AC18" s="131"/>
      <c r="AD18" s="158">
        <v>22996.07</v>
      </c>
      <c r="AE18" s="132"/>
      <c r="AF18" s="213"/>
    </row>
    <row r="19" spans="1:32" s="68" customFormat="1" ht="26.25" customHeight="1" x14ac:dyDescent="0.2">
      <c r="A19" s="133" t="s">
        <v>26</v>
      </c>
      <c r="B19" s="134"/>
      <c r="C19" s="131"/>
      <c r="D19" s="131"/>
      <c r="E19" s="132"/>
      <c r="F19" s="132"/>
      <c r="G19" s="132"/>
      <c r="H19" s="157"/>
      <c r="I19" s="132">
        <v>0</v>
      </c>
      <c r="J19" s="157"/>
      <c r="K19" s="132"/>
      <c r="L19" s="157"/>
      <c r="M19" s="132"/>
      <c r="N19" s="157"/>
      <c r="O19" s="132"/>
      <c r="P19" s="157"/>
      <c r="Q19" s="132"/>
      <c r="R19" s="157"/>
      <c r="S19" s="132"/>
      <c r="T19" s="157"/>
      <c r="U19" s="132"/>
      <c r="V19" s="157"/>
      <c r="W19" s="132"/>
      <c r="X19" s="157"/>
      <c r="Y19" s="132"/>
      <c r="Z19" s="157"/>
      <c r="AA19" s="132"/>
      <c r="AB19" s="157"/>
      <c r="AC19" s="132"/>
      <c r="AD19" s="157"/>
      <c r="AE19" s="132"/>
      <c r="AF19" s="215"/>
    </row>
    <row r="20" spans="1:32" s="68" customFormat="1" ht="26.25" customHeight="1" x14ac:dyDescent="0.2">
      <c r="A20" s="133" t="s">
        <v>27</v>
      </c>
      <c r="B20" s="134"/>
      <c r="C20" s="131"/>
      <c r="D20" s="131"/>
      <c r="E20" s="132"/>
      <c r="F20" s="132"/>
      <c r="G20" s="132"/>
      <c r="H20" s="157"/>
      <c r="I20" s="132">
        <v>0</v>
      </c>
      <c r="J20" s="157"/>
      <c r="K20" s="132"/>
      <c r="L20" s="157"/>
      <c r="M20" s="132"/>
      <c r="N20" s="157"/>
      <c r="O20" s="132"/>
      <c r="P20" s="157"/>
      <c r="Q20" s="132"/>
      <c r="R20" s="157"/>
      <c r="S20" s="132"/>
      <c r="T20" s="157"/>
      <c r="U20" s="132"/>
      <c r="V20" s="157"/>
      <c r="W20" s="132"/>
      <c r="X20" s="157"/>
      <c r="Y20" s="132"/>
      <c r="Z20" s="157"/>
      <c r="AA20" s="132"/>
      <c r="AB20" s="157"/>
      <c r="AC20" s="132"/>
      <c r="AD20" s="157"/>
      <c r="AE20" s="132"/>
      <c r="AF20" s="216"/>
    </row>
    <row r="21" spans="1:32" s="68" customFormat="1" ht="159.75" hidden="1" customHeight="1" x14ac:dyDescent="0.2">
      <c r="A21" s="136" t="s">
        <v>37</v>
      </c>
      <c r="B21" s="130"/>
      <c r="C21" s="132"/>
      <c r="D21" s="132"/>
      <c r="E21" s="132"/>
      <c r="F21" s="132"/>
      <c r="G21" s="132"/>
      <c r="H21" s="157"/>
      <c r="I21" s="132"/>
      <c r="J21" s="157"/>
      <c r="K21" s="132"/>
      <c r="L21" s="157"/>
      <c r="M21" s="132"/>
      <c r="N21" s="157"/>
      <c r="O21" s="132"/>
      <c r="P21" s="157"/>
      <c r="Q21" s="132"/>
      <c r="R21" s="157"/>
      <c r="S21" s="132"/>
      <c r="T21" s="157"/>
      <c r="U21" s="132"/>
      <c r="V21" s="157"/>
      <c r="W21" s="132"/>
      <c r="X21" s="157"/>
      <c r="Y21" s="132"/>
      <c r="Z21" s="157"/>
      <c r="AA21" s="132"/>
      <c r="AB21" s="157"/>
      <c r="AC21" s="132"/>
      <c r="AD21" s="157"/>
      <c r="AE21" s="132"/>
      <c r="AF21" s="163"/>
    </row>
    <row r="22" spans="1:32" s="68" customFormat="1" ht="51.75" customHeight="1" x14ac:dyDescent="0.2">
      <c r="A22" s="141" t="s">
        <v>57</v>
      </c>
      <c r="B22" s="130"/>
      <c r="C22" s="132"/>
      <c r="D22" s="132"/>
      <c r="E22" s="132"/>
      <c r="F22" s="132"/>
      <c r="G22" s="132"/>
      <c r="H22" s="157"/>
      <c r="I22" s="132"/>
      <c r="J22" s="157"/>
      <c r="K22" s="132"/>
      <c r="L22" s="157"/>
      <c r="M22" s="132"/>
      <c r="N22" s="157"/>
      <c r="O22" s="132"/>
      <c r="P22" s="157"/>
      <c r="Q22" s="132"/>
      <c r="R22" s="157"/>
      <c r="S22" s="132"/>
      <c r="T22" s="157"/>
      <c r="U22" s="132"/>
      <c r="V22" s="157"/>
      <c r="W22" s="132"/>
      <c r="X22" s="157"/>
      <c r="Y22" s="132"/>
      <c r="Z22" s="157"/>
      <c r="AA22" s="132"/>
      <c r="AB22" s="157"/>
      <c r="AC22" s="132"/>
      <c r="AD22" s="157"/>
      <c r="AE22" s="132"/>
      <c r="AF22" s="163"/>
    </row>
    <row r="23" spans="1:32" s="68" customFormat="1" ht="18.75" customHeight="1" x14ac:dyDescent="0.2">
      <c r="A23" s="144" t="s">
        <v>30</v>
      </c>
      <c r="B23" s="149">
        <f>B24+B25+B26+B27</f>
        <v>13007.7</v>
      </c>
      <c r="C23" s="146">
        <f>H23+J23</f>
        <v>0</v>
      </c>
      <c r="D23" s="146">
        <f>D24+D25+D26+D27</f>
        <v>0</v>
      </c>
      <c r="E23" s="146">
        <f>E24+E25+E26+E27</f>
        <v>0</v>
      </c>
      <c r="F23" s="146">
        <f>E23/B23*100</f>
        <v>0</v>
      </c>
      <c r="G23" s="146" t="e">
        <f>E23/C23*100</f>
        <v>#DIV/0!</v>
      </c>
      <c r="H23" s="157">
        <f>H27</f>
        <v>0</v>
      </c>
      <c r="I23" s="146">
        <f>I25</f>
        <v>0</v>
      </c>
      <c r="J23" s="157"/>
      <c r="K23" s="146"/>
      <c r="L23" s="157"/>
      <c r="M23" s="146"/>
      <c r="N23" s="157"/>
      <c r="O23" s="146"/>
      <c r="P23" s="157"/>
      <c r="Q23" s="146"/>
      <c r="R23" s="157"/>
      <c r="S23" s="146"/>
      <c r="T23" s="157">
        <f>T24+T25+T26+T27</f>
        <v>1000</v>
      </c>
      <c r="U23" s="146"/>
      <c r="V23" s="157">
        <f>V24+V25+V26+V27</f>
        <v>2007.7</v>
      </c>
      <c r="W23" s="146"/>
      <c r="X23" s="157">
        <f>X27</f>
        <v>10000</v>
      </c>
      <c r="Y23" s="146">
        <f>Y27</f>
        <v>0</v>
      </c>
      <c r="Z23" s="157"/>
      <c r="AA23" s="146"/>
      <c r="AB23" s="157"/>
      <c r="AC23" s="146"/>
      <c r="AD23" s="157"/>
      <c r="AE23" s="146"/>
      <c r="AF23" s="163"/>
    </row>
    <row r="24" spans="1:32" s="68" customFormat="1" ht="15.75" customHeight="1" x14ac:dyDescent="0.2">
      <c r="A24" s="141" t="s">
        <v>24</v>
      </c>
      <c r="B24" s="130"/>
      <c r="C24" s="132"/>
      <c r="D24" s="132"/>
      <c r="E24" s="132"/>
      <c r="F24" s="132"/>
      <c r="G24" s="132"/>
      <c r="H24" s="157">
        <v>0</v>
      </c>
      <c r="I24" s="132">
        <v>0</v>
      </c>
      <c r="J24" s="157"/>
      <c r="K24" s="132"/>
      <c r="L24" s="157"/>
      <c r="M24" s="132"/>
      <c r="N24" s="157"/>
      <c r="O24" s="132"/>
      <c r="P24" s="157"/>
      <c r="Q24" s="132"/>
      <c r="R24" s="157"/>
      <c r="S24" s="132"/>
      <c r="T24" s="157"/>
      <c r="U24" s="132"/>
      <c r="V24" s="157"/>
      <c r="W24" s="132"/>
      <c r="X24" s="157"/>
      <c r="Y24" s="132"/>
      <c r="Z24" s="157"/>
      <c r="AA24" s="132"/>
      <c r="AB24" s="157"/>
      <c r="AC24" s="132"/>
      <c r="AD24" s="157"/>
      <c r="AE24" s="132"/>
      <c r="AF24" s="163"/>
    </row>
    <row r="25" spans="1:32" s="68" customFormat="1" ht="15.75" customHeight="1" x14ac:dyDescent="0.2">
      <c r="A25" s="141" t="s">
        <v>25</v>
      </c>
      <c r="B25" s="134">
        <f>H25+J25+L25+N25+P25+R25+T25+V25+X25+Z25+AB25+AD25</f>
        <v>3007.7</v>
      </c>
      <c r="C25" s="131">
        <f>H25</f>
        <v>0</v>
      </c>
      <c r="D25" s="131">
        <f>H25</f>
        <v>0</v>
      </c>
      <c r="E25" s="131">
        <f>I25+K25+M25+O25+Q25+S25+U25+W25+Y25+AA25+AC25+AE25</f>
        <v>0</v>
      </c>
      <c r="F25" s="131">
        <f>E25/B25*100</f>
        <v>0</v>
      </c>
      <c r="G25" s="131" t="e">
        <f>E25/C25*100</f>
        <v>#DIV/0!</v>
      </c>
      <c r="H25" s="158">
        <v>0</v>
      </c>
      <c r="I25" s="131">
        <v>0</v>
      </c>
      <c r="J25" s="158"/>
      <c r="K25" s="131"/>
      <c r="L25" s="158"/>
      <c r="M25" s="131"/>
      <c r="N25" s="158"/>
      <c r="O25" s="131"/>
      <c r="P25" s="158"/>
      <c r="Q25" s="131"/>
      <c r="R25" s="158"/>
      <c r="S25" s="131"/>
      <c r="T25" s="158">
        <v>1000</v>
      </c>
      <c r="U25" s="131"/>
      <c r="V25" s="158">
        <v>2007.7</v>
      </c>
      <c r="W25" s="131"/>
      <c r="X25" s="158"/>
      <c r="Y25" s="131"/>
      <c r="Z25" s="158"/>
      <c r="AA25" s="131"/>
      <c r="AB25" s="158"/>
      <c r="AC25" s="131"/>
      <c r="AD25" s="158"/>
      <c r="AE25" s="132"/>
      <c r="AF25" s="163"/>
    </row>
    <row r="26" spans="1:32" s="68" customFormat="1" ht="15" customHeight="1" x14ac:dyDescent="0.2">
      <c r="A26" s="141" t="s">
        <v>26</v>
      </c>
      <c r="B26" s="130"/>
      <c r="C26" s="132"/>
      <c r="D26" s="132"/>
      <c r="E26" s="132"/>
      <c r="F26" s="132"/>
      <c r="G26" s="132"/>
      <c r="H26" s="157">
        <v>0</v>
      </c>
      <c r="I26" s="132">
        <v>0</v>
      </c>
      <c r="J26" s="157"/>
      <c r="K26" s="132"/>
      <c r="L26" s="157"/>
      <c r="M26" s="132"/>
      <c r="N26" s="157"/>
      <c r="O26" s="132"/>
      <c r="P26" s="157"/>
      <c r="Q26" s="132"/>
      <c r="R26" s="157"/>
      <c r="S26" s="132"/>
      <c r="T26" s="157"/>
      <c r="U26" s="132"/>
      <c r="V26" s="157"/>
      <c r="W26" s="132"/>
      <c r="X26" s="157"/>
      <c r="Y26" s="132"/>
      <c r="Z26" s="157"/>
      <c r="AA26" s="132"/>
      <c r="AB26" s="157"/>
      <c r="AC26" s="132"/>
      <c r="AD26" s="157"/>
      <c r="AE26" s="132"/>
      <c r="AF26" s="163"/>
    </row>
    <row r="27" spans="1:32" s="68" customFormat="1" ht="17.25" customHeight="1" x14ac:dyDescent="0.2">
      <c r="A27" s="141" t="s">
        <v>27</v>
      </c>
      <c r="B27" s="130">
        <v>10000</v>
      </c>
      <c r="C27" s="132">
        <f>H27+J27</f>
        <v>0</v>
      </c>
      <c r="D27" s="132">
        <v>0</v>
      </c>
      <c r="E27" s="132">
        <v>0</v>
      </c>
      <c r="F27" s="132">
        <v>0</v>
      </c>
      <c r="G27" s="132"/>
      <c r="H27" s="157">
        <v>0</v>
      </c>
      <c r="I27" s="132">
        <v>0</v>
      </c>
      <c r="J27" s="157"/>
      <c r="K27" s="132"/>
      <c r="L27" s="157"/>
      <c r="M27" s="132"/>
      <c r="N27" s="157"/>
      <c r="O27" s="132"/>
      <c r="P27" s="157"/>
      <c r="Q27" s="132"/>
      <c r="R27" s="157"/>
      <c r="S27" s="132"/>
      <c r="T27" s="157"/>
      <c r="U27" s="132"/>
      <c r="V27" s="157"/>
      <c r="W27" s="132"/>
      <c r="X27" s="157">
        <v>10000</v>
      </c>
      <c r="Y27" s="132"/>
      <c r="Z27" s="157"/>
      <c r="AA27" s="132"/>
      <c r="AB27" s="157"/>
      <c r="AC27" s="132"/>
      <c r="AD27" s="157"/>
      <c r="AE27" s="132"/>
      <c r="AF27" s="163"/>
    </row>
    <row r="28" spans="1:32" s="68" customFormat="1" ht="46.5" customHeight="1" x14ac:dyDescent="0.2">
      <c r="A28" s="141" t="s">
        <v>67</v>
      </c>
      <c r="B28" s="130"/>
      <c r="C28" s="132"/>
      <c r="D28" s="132"/>
      <c r="E28" s="132"/>
      <c r="F28" s="132"/>
      <c r="G28" s="132"/>
      <c r="H28" s="157"/>
      <c r="I28" s="132"/>
      <c r="J28" s="157"/>
      <c r="K28" s="132"/>
      <c r="L28" s="157"/>
      <c r="M28" s="132"/>
      <c r="N28" s="157"/>
      <c r="O28" s="132"/>
      <c r="P28" s="157"/>
      <c r="Q28" s="132"/>
      <c r="R28" s="157"/>
      <c r="S28" s="132"/>
      <c r="T28" s="157"/>
      <c r="U28" s="132"/>
      <c r="V28" s="157"/>
      <c r="W28" s="132"/>
      <c r="X28" s="157"/>
      <c r="Y28" s="132"/>
      <c r="Z28" s="157"/>
      <c r="AA28" s="132"/>
      <c r="AB28" s="157"/>
      <c r="AC28" s="132"/>
      <c r="AD28" s="157"/>
      <c r="AE28" s="132"/>
      <c r="AF28" s="163"/>
    </row>
    <row r="29" spans="1:32" s="68" customFormat="1" ht="17.25" customHeight="1" x14ac:dyDescent="0.2">
      <c r="A29" s="144" t="s">
        <v>30</v>
      </c>
      <c r="B29" s="149">
        <f>B30+B31+B32+B33</f>
        <v>517.79</v>
      </c>
      <c r="C29" s="146">
        <f>J29</f>
        <v>517.79</v>
      </c>
      <c r="D29" s="146">
        <f>D33</f>
        <v>517.79</v>
      </c>
      <c r="E29" s="146">
        <f>E33</f>
        <v>517.79</v>
      </c>
      <c r="F29" s="146">
        <f>E29/B29*100</f>
        <v>100</v>
      </c>
      <c r="G29" s="146">
        <f>E29/C29*100</f>
        <v>100</v>
      </c>
      <c r="H29" s="157">
        <f>H33</f>
        <v>0</v>
      </c>
      <c r="I29" s="146">
        <f>I33</f>
        <v>0</v>
      </c>
      <c r="J29" s="157">
        <f>J33</f>
        <v>517.79</v>
      </c>
      <c r="K29" s="146">
        <f>K33</f>
        <v>517.79</v>
      </c>
      <c r="L29" s="157"/>
      <c r="M29" s="146"/>
      <c r="N29" s="157"/>
      <c r="O29" s="146"/>
      <c r="P29" s="157"/>
      <c r="Q29" s="146"/>
      <c r="R29" s="157"/>
      <c r="S29" s="146"/>
      <c r="T29" s="157"/>
      <c r="U29" s="146"/>
      <c r="V29" s="157"/>
      <c r="W29" s="146"/>
      <c r="X29" s="157"/>
      <c r="Y29" s="146"/>
      <c r="Z29" s="157"/>
      <c r="AA29" s="146"/>
      <c r="AB29" s="157"/>
      <c r="AC29" s="146"/>
      <c r="AD29" s="157"/>
      <c r="AE29" s="146"/>
      <c r="AF29" s="163"/>
    </row>
    <row r="30" spans="1:32" s="68" customFormat="1" ht="17.25" customHeight="1" x14ac:dyDescent="0.2">
      <c r="A30" s="141" t="s">
        <v>24</v>
      </c>
      <c r="B30" s="130"/>
      <c r="C30" s="132"/>
      <c r="D30" s="132"/>
      <c r="E30" s="132"/>
      <c r="F30" s="132"/>
      <c r="G30" s="132"/>
      <c r="H30" s="157">
        <v>0</v>
      </c>
      <c r="I30" s="132">
        <v>0</v>
      </c>
      <c r="J30" s="157">
        <v>0</v>
      </c>
      <c r="K30" s="132">
        <v>0</v>
      </c>
      <c r="L30" s="157"/>
      <c r="M30" s="132"/>
      <c r="N30" s="157"/>
      <c r="O30" s="132"/>
      <c r="P30" s="157"/>
      <c r="Q30" s="132"/>
      <c r="R30" s="157"/>
      <c r="S30" s="132"/>
      <c r="T30" s="157"/>
      <c r="U30" s="132"/>
      <c r="V30" s="157"/>
      <c r="W30" s="132"/>
      <c r="X30" s="157"/>
      <c r="Y30" s="132"/>
      <c r="Z30" s="157"/>
      <c r="AA30" s="132"/>
      <c r="AB30" s="157"/>
      <c r="AC30" s="132"/>
      <c r="AD30" s="157"/>
      <c r="AE30" s="132"/>
      <c r="AF30" s="163"/>
    </row>
    <row r="31" spans="1:32" s="68" customFormat="1" ht="17.25" customHeight="1" x14ac:dyDescent="0.2">
      <c r="A31" s="141" t="s">
        <v>25</v>
      </c>
      <c r="B31" s="130">
        <f>H31+J31+L31+N31+P31+R31+T31+V31+X31+Z31+AB31+AD31</f>
        <v>0</v>
      </c>
      <c r="C31" s="132">
        <f>H31</f>
        <v>0</v>
      </c>
      <c r="D31" s="132">
        <f>H31</f>
        <v>0</v>
      </c>
      <c r="E31" s="132">
        <f>I31</f>
        <v>0</v>
      </c>
      <c r="F31" s="132">
        <v>0</v>
      </c>
      <c r="G31" s="132">
        <v>0</v>
      </c>
      <c r="H31" s="157">
        <v>0</v>
      </c>
      <c r="I31" s="132">
        <v>0</v>
      </c>
      <c r="J31" s="157">
        <v>0</v>
      </c>
      <c r="K31" s="132">
        <v>0</v>
      </c>
      <c r="L31" s="157">
        <v>0</v>
      </c>
      <c r="M31" s="132"/>
      <c r="N31" s="157">
        <v>0</v>
      </c>
      <c r="O31" s="132"/>
      <c r="P31" s="157">
        <v>0</v>
      </c>
      <c r="Q31" s="132"/>
      <c r="R31" s="157">
        <v>0</v>
      </c>
      <c r="S31" s="132"/>
      <c r="T31" s="157">
        <v>0</v>
      </c>
      <c r="U31" s="132"/>
      <c r="V31" s="157">
        <v>0</v>
      </c>
      <c r="W31" s="132"/>
      <c r="X31" s="157">
        <v>0</v>
      </c>
      <c r="Y31" s="132"/>
      <c r="Z31" s="157">
        <v>0</v>
      </c>
      <c r="AA31" s="132"/>
      <c r="AB31" s="157">
        <v>0</v>
      </c>
      <c r="AC31" s="132"/>
      <c r="AD31" s="157">
        <v>0</v>
      </c>
      <c r="AE31" s="132"/>
      <c r="AF31" s="163"/>
    </row>
    <row r="32" spans="1:32" s="68" customFormat="1" ht="17.25" customHeight="1" x14ac:dyDescent="0.2">
      <c r="A32" s="141" t="s">
        <v>26</v>
      </c>
      <c r="B32" s="130">
        <f t="shared" ref="B32:B33" si="2">H32+J32+L32+N32+P32+R32+T32+V32+X32+Z32+AB32+AD32</f>
        <v>0</v>
      </c>
      <c r="C32" s="132">
        <f t="shared" ref="C32" si="3">H32</f>
        <v>0</v>
      </c>
      <c r="D32" s="132"/>
      <c r="E32" s="132"/>
      <c r="F32" s="132"/>
      <c r="G32" s="132"/>
      <c r="H32" s="157">
        <v>0</v>
      </c>
      <c r="I32" s="132">
        <v>0</v>
      </c>
      <c r="J32" s="157">
        <v>0</v>
      </c>
      <c r="K32" s="132">
        <v>0</v>
      </c>
      <c r="L32" s="157"/>
      <c r="M32" s="132"/>
      <c r="N32" s="157"/>
      <c r="O32" s="132"/>
      <c r="P32" s="157"/>
      <c r="Q32" s="132"/>
      <c r="R32" s="157"/>
      <c r="S32" s="132"/>
      <c r="T32" s="157"/>
      <c r="U32" s="132"/>
      <c r="V32" s="157"/>
      <c r="W32" s="132"/>
      <c r="X32" s="157"/>
      <c r="Y32" s="132"/>
      <c r="Z32" s="157"/>
      <c r="AA32" s="132"/>
      <c r="AB32" s="157"/>
      <c r="AC32" s="132"/>
      <c r="AD32" s="157"/>
      <c r="AE32" s="132"/>
      <c r="AF32" s="163"/>
    </row>
    <row r="33" spans="1:32" s="68" customFormat="1" ht="17.25" customHeight="1" x14ac:dyDescent="0.2">
      <c r="A33" s="141" t="s">
        <v>27</v>
      </c>
      <c r="B33" s="134">
        <f t="shared" si="2"/>
        <v>517.79</v>
      </c>
      <c r="C33" s="132">
        <f>J33</f>
        <v>517.79</v>
      </c>
      <c r="D33" s="132">
        <f>K33</f>
        <v>517.79</v>
      </c>
      <c r="E33" s="132">
        <f>K33</f>
        <v>517.79</v>
      </c>
      <c r="F33" s="132">
        <f>E33/B33*100</f>
        <v>100</v>
      </c>
      <c r="G33" s="132">
        <f>E33/C33*100</f>
        <v>100</v>
      </c>
      <c r="H33" s="157">
        <v>0</v>
      </c>
      <c r="I33" s="132">
        <v>0</v>
      </c>
      <c r="J33" s="157">
        <v>517.79</v>
      </c>
      <c r="K33" s="132">
        <v>517.79</v>
      </c>
      <c r="L33" s="157"/>
      <c r="M33" s="132"/>
      <c r="N33" s="157"/>
      <c r="O33" s="132"/>
      <c r="P33" s="157"/>
      <c r="Q33" s="132"/>
      <c r="R33" s="157"/>
      <c r="S33" s="132"/>
      <c r="T33" s="157"/>
      <c r="U33" s="132"/>
      <c r="V33" s="157"/>
      <c r="W33" s="132"/>
      <c r="X33" s="157"/>
      <c r="Y33" s="132"/>
      <c r="Z33" s="157"/>
      <c r="AA33" s="132"/>
      <c r="AB33" s="157"/>
      <c r="AC33" s="132"/>
      <c r="AD33" s="157"/>
      <c r="AE33" s="132"/>
      <c r="AF33" s="163"/>
    </row>
    <row r="34" spans="1:32" s="68" customFormat="1" ht="16.5" customHeight="1" x14ac:dyDescent="0.2">
      <c r="A34" s="133" t="s">
        <v>22</v>
      </c>
      <c r="B34" s="134"/>
      <c r="C34" s="131"/>
      <c r="D34" s="131"/>
      <c r="E34" s="132"/>
      <c r="F34" s="132"/>
      <c r="G34" s="132"/>
      <c r="H34" s="157"/>
      <c r="I34" s="132"/>
      <c r="J34" s="157"/>
      <c r="K34" s="132"/>
      <c r="L34" s="157"/>
      <c r="M34" s="132"/>
      <c r="N34" s="157"/>
      <c r="O34" s="132"/>
      <c r="P34" s="157"/>
      <c r="Q34" s="132"/>
      <c r="R34" s="157"/>
      <c r="S34" s="132"/>
      <c r="T34" s="157"/>
      <c r="U34" s="132"/>
      <c r="V34" s="157"/>
      <c r="W34" s="132"/>
      <c r="X34" s="157"/>
      <c r="Y34" s="132"/>
      <c r="Z34" s="157"/>
      <c r="AA34" s="132"/>
      <c r="AB34" s="157"/>
      <c r="AC34" s="132"/>
      <c r="AD34" s="157"/>
      <c r="AE34" s="132"/>
      <c r="AF34" s="163"/>
    </row>
    <row r="35" spans="1:32" s="68" customFormat="1" ht="72" customHeight="1" x14ac:dyDescent="0.2">
      <c r="A35" s="135" t="s">
        <v>38</v>
      </c>
      <c r="B35" s="134"/>
      <c r="C35" s="132"/>
      <c r="D35" s="132"/>
      <c r="E35" s="132"/>
      <c r="F35" s="132"/>
      <c r="G35" s="132"/>
      <c r="H35" s="157"/>
      <c r="I35" s="132"/>
      <c r="J35" s="157"/>
      <c r="K35" s="132"/>
      <c r="L35" s="157"/>
      <c r="M35" s="132"/>
      <c r="N35" s="157"/>
      <c r="O35" s="132"/>
      <c r="P35" s="157"/>
      <c r="Q35" s="132"/>
      <c r="R35" s="157"/>
      <c r="S35" s="132"/>
      <c r="T35" s="157"/>
      <c r="U35" s="132"/>
      <c r="V35" s="157"/>
      <c r="W35" s="132"/>
      <c r="X35" s="157"/>
      <c r="Y35" s="132"/>
      <c r="Z35" s="157"/>
      <c r="AA35" s="132"/>
      <c r="AB35" s="157"/>
      <c r="AC35" s="132"/>
      <c r="AD35" s="157"/>
      <c r="AE35" s="132"/>
      <c r="AF35" s="212" t="s">
        <v>70</v>
      </c>
    </row>
    <row r="36" spans="1:32" s="78" customFormat="1" ht="24" customHeight="1" x14ac:dyDescent="0.2">
      <c r="A36" s="150" t="s">
        <v>30</v>
      </c>
      <c r="B36" s="145">
        <f>B38</f>
        <v>3889.2999999999993</v>
      </c>
      <c r="C36" s="146">
        <f>C37+C38+C39+C40</f>
        <v>1454.6200000000001</v>
      </c>
      <c r="D36" s="146">
        <f>D38</f>
        <v>1454.6200000000001</v>
      </c>
      <c r="E36" s="146">
        <f>E38</f>
        <v>1086.58</v>
      </c>
      <c r="F36" s="146">
        <f>E36/B36*100</f>
        <v>27.937675160054511</v>
      </c>
      <c r="G36" s="146">
        <f>E36/C36*100</f>
        <v>74.698546699481639</v>
      </c>
      <c r="H36" s="157">
        <f>H38</f>
        <v>1387.92</v>
      </c>
      <c r="I36" s="146">
        <f>I38</f>
        <v>112.1</v>
      </c>
      <c r="J36" s="157">
        <f>J38</f>
        <v>66.7</v>
      </c>
      <c r="K36" s="146">
        <f>K38</f>
        <v>974.48</v>
      </c>
      <c r="L36" s="157">
        <f>L38</f>
        <v>729.5</v>
      </c>
      <c r="M36" s="146"/>
      <c r="N36" s="157">
        <f>N38</f>
        <v>137.6</v>
      </c>
      <c r="O36" s="146"/>
      <c r="P36" s="157">
        <f>P38</f>
        <v>290.18</v>
      </c>
      <c r="Q36" s="146"/>
      <c r="R36" s="157">
        <f>R38</f>
        <v>0</v>
      </c>
      <c r="S36" s="146"/>
      <c r="T36" s="157">
        <f>T38</f>
        <v>116</v>
      </c>
      <c r="U36" s="146"/>
      <c r="V36" s="157">
        <f>V38</f>
        <v>0</v>
      </c>
      <c r="W36" s="146"/>
      <c r="X36" s="157">
        <f>X38</f>
        <v>307.5</v>
      </c>
      <c r="Y36" s="146"/>
      <c r="Z36" s="157">
        <f>Z38</f>
        <v>197</v>
      </c>
      <c r="AA36" s="146"/>
      <c r="AB36" s="157">
        <f>AB38</f>
        <v>473.7</v>
      </c>
      <c r="AC36" s="146"/>
      <c r="AD36" s="157">
        <f>AD38</f>
        <v>183.2</v>
      </c>
      <c r="AE36" s="146">
        <f t="shared" ref="AE36" si="4">AE37+AE38</f>
        <v>0</v>
      </c>
      <c r="AF36" s="213"/>
    </row>
    <row r="37" spans="1:32" s="68" customFormat="1" ht="18.75" customHeight="1" x14ac:dyDescent="0.2">
      <c r="A37" s="133" t="s">
        <v>24</v>
      </c>
      <c r="B37" s="134">
        <v>0</v>
      </c>
      <c r="C37" s="131">
        <v>0</v>
      </c>
      <c r="D37" s="131">
        <v>0</v>
      </c>
      <c r="E37" s="131"/>
      <c r="F37" s="131">
        <v>0</v>
      </c>
      <c r="G37" s="131">
        <v>0</v>
      </c>
      <c r="H37" s="157">
        <v>0</v>
      </c>
      <c r="I37" s="132">
        <v>0</v>
      </c>
      <c r="J37" s="157"/>
      <c r="K37" s="132"/>
      <c r="L37" s="157"/>
      <c r="M37" s="132"/>
      <c r="N37" s="157"/>
      <c r="O37" s="132"/>
      <c r="P37" s="157"/>
      <c r="Q37" s="132"/>
      <c r="R37" s="157"/>
      <c r="S37" s="132"/>
      <c r="T37" s="157"/>
      <c r="U37" s="132"/>
      <c r="V37" s="157"/>
      <c r="W37" s="132"/>
      <c r="X37" s="157"/>
      <c r="Y37" s="132"/>
      <c r="Z37" s="157"/>
      <c r="AA37" s="132"/>
      <c r="AB37" s="157"/>
      <c r="AC37" s="132"/>
      <c r="AD37" s="157"/>
      <c r="AE37" s="132"/>
      <c r="AF37" s="213"/>
    </row>
    <row r="38" spans="1:32" s="68" customFormat="1" ht="19.5" customHeight="1" x14ac:dyDescent="0.2">
      <c r="A38" s="137" t="s">
        <v>25</v>
      </c>
      <c r="B38" s="138">
        <f>H38+J38+L38+N38+P38+R38+T38+V38+X38+Z38+AB38+AD38</f>
        <v>3889.2999999999993</v>
      </c>
      <c r="C38" s="131">
        <f>H38+J38</f>
        <v>1454.6200000000001</v>
      </c>
      <c r="D38" s="131">
        <f>H38+J38</f>
        <v>1454.6200000000001</v>
      </c>
      <c r="E38" s="131">
        <f>I38+K38+M38+O38+Q38+S38+U38+W38+Y38+AA38+AC38+AE38</f>
        <v>1086.58</v>
      </c>
      <c r="F38" s="131">
        <f>E38/B38*100</f>
        <v>27.937675160054511</v>
      </c>
      <c r="G38" s="143">
        <f>E38/C38*100</f>
        <v>74.698546699481639</v>
      </c>
      <c r="H38" s="158">
        <v>1387.92</v>
      </c>
      <c r="I38" s="131">
        <v>112.1</v>
      </c>
      <c r="J38" s="158">
        <v>66.7</v>
      </c>
      <c r="K38" s="131">
        <v>974.48</v>
      </c>
      <c r="L38" s="158">
        <v>729.5</v>
      </c>
      <c r="M38" s="131"/>
      <c r="N38" s="158">
        <v>137.6</v>
      </c>
      <c r="O38" s="131"/>
      <c r="P38" s="158">
        <v>290.18</v>
      </c>
      <c r="Q38" s="131"/>
      <c r="R38" s="158">
        <v>0</v>
      </c>
      <c r="S38" s="131"/>
      <c r="T38" s="158">
        <v>116</v>
      </c>
      <c r="U38" s="131"/>
      <c r="V38" s="158">
        <v>0</v>
      </c>
      <c r="W38" s="131"/>
      <c r="X38" s="158">
        <v>307.5</v>
      </c>
      <c r="Y38" s="131"/>
      <c r="Z38" s="158">
        <v>197</v>
      </c>
      <c r="AA38" s="131"/>
      <c r="AB38" s="158">
        <v>473.7</v>
      </c>
      <c r="AC38" s="131"/>
      <c r="AD38" s="158">
        <v>183.2</v>
      </c>
      <c r="AE38" s="132"/>
      <c r="AF38" s="214"/>
    </row>
    <row r="39" spans="1:32" s="68" customFormat="1" ht="18.75" customHeight="1" x14ac:dyDescent="0.2">
      <c r="A39" s="133" t="s">
        <v>26</v>
      </c>
      <c r="B39" s="134"/>
      <c r="C39" s="131"/>
      <c r="D39" s="131"/>
      <c r="E39" s="132"/>
      <c r="F39" s="132"/>
      <c r="G39" s="132"/>
      <c r="H39" s="157">
        <v>0</v>
      </c>
      <c r="I39" s="132">
        <v>0</v>
      </c>
      <c r="J39" s="157"/>
      <c r="K39" s="132"/>
      <c r="L39" s="157"/>
      <c r="M39" s="132"/>
      <c r="N39" s="157"/>
      <c r="O39" s="132"/>
      <c r="P39" s="157"/>
      <c r="Q39" s="132"/>
      <c r="R39" s="157"/>
      <c r="S39" s="132"/>
      <c r="T39" s="157"/>
      <c r="U39" s="132"/>
      <c r="V39" s="157"/>
      <c r="W39" s="132"/>
      <c r="X39" s="157"/>
      <c r="Y39" s="132"/>
      <c r="Z39" s="157"/>
      <c r="AA39" s="132"/>
      <c r="AB39" s="157"/>
      <c r="AC39" s="132"/>
      <c r="AD39" s="157"/>
      <c r="AE39" s="132"/>
      <c r="AF39" s="163"/>
    </row>
    <row r="40" spans="1:32" s="68" customFormat="1" ht="20.25" customHeight="1" x14ac:dyDescent="0.2">
      <c r="A40" s="133" t="s">
        <v>27</v>
      </c>
      <c r="B40" s="134"/>
      <c r="C40" s="131"/>
      <c r="D40" s="131"/>
      <c r="E40" s="132"/>
      <c r="F40" s="132"/>
      <c r="G40" s="132"/>
      <c r="H40" s="157"/>
      <c r="I40" s="132"/>
      <c r="J40" s="157"/>
      <c r="K40" s="132"/>
      <c r="L40" s="157"/>
      <c r="M40" s="132"/>
      <c r="N40" s="157"/>
      <c r="O40" s="132"/>
      <c r="P40" s="157"/>
      <c r="Q40" s="132"/>
      <c r="R40" s="157"/>
      <c r="S40" s="132"/>
      <c r="T40" s="157"/>
      <c r="U40" s="132"/>
      <c r="V40" s="157"/>
      <c r="W40" s="132"/>
      <c r="X40" s="157"/>
      <c r="Y40" s="132"/>
      <c r="Z40" s="157"/>
      <c r="AA40" s="132"/>
      <c r="AB40" s="157"/>
      <c r="AC40" s="132"/>
      <c r="AD40" s="157"/>
      <c r="AE40" s="132"/>
      <c r="AF40" s="163"/>
    </row>
    <row r="41" spans="1:32" s="68" customFormat="1" ht="49.5" customHeight="1" x14ac:dyDescent="0.2">
      <c r="A41" s="126" t="s">
        <v>39</v>
      </c>
      <c r="B41" s="127"/>
      <c r="C41" s="127"/>
      <c r="D41" s="127"/>
      <c r="E41" s="132"/>
      <c r="F41" s="127"/>
      <c r="G41" s="127"/>
      <c r="H41" s="157"/>
      <c r="I41" s="127"/>
      <c r="J41" s="160"/>
      <c r="K41" s="127"/>
      <c r="L41" s="160"/>
      <c r="M41" s="127"/>
      <c r="N41" s="160"/>
      <c r="O41" s="127"/>
      <c r="P41" s="160"/>
      <c r="Q41" s="127"/>
      <c r="R41" s="160"/>
      <c r="S41" s="127"/>
      <c r="T41" s="160"/>
      <c r="U41" s="127"/>
      <c r="V41" s="160"/>
      <c r="W41" s="127"/>
      <c r="X41" s="160"/>
      <c r="Y41" s="127"/>
      <c r="Z41" s="160"/>
      <c r="AA41" s="127"/>
      <c r="AB41" s="160"/>
      <c r="AC41" s="127"/>
      <c r="AD41" s="160"/>
      <c r="AE41" s="127"/>
      <c r="AF41" s="162"/>
    </row>
    <row r="42" spans="1:32" s="68" customFormat="1" ht="109.5" customHeight="1" x14ac:dyDescent="0.2">
      <c r="A42" s="129" t="s">
        <v>40</v>
      </c>
      <c r="B42" s="130"/>
      <c r="C42" s="131"/>
      <c r="D42" s="131"/>
      <c r="E42" s="132"/>
      <c r="F42" s="132"/>
      <c r="G42" s="132"/>
      <c r="H42" s="157"/>
      <c r="I42" s="132"/>
      <c r="J42" s="157"/>
      <c r="K42" s="132"/>
      <c r="L42" s="157"/>
      <c r="M42" s="132"/>
      <c r="N42" s="157"/>
      <c r="O42" s="132"/>
      <c r="P42" s="157"/>
      <c r="Q42" s="132"/>
      <c r="R42" s="157"/>
      <c r="S42" s="132"/>
      <c r="T42" s="157"/>
      <c r="U42" s="132"/>
      <c r="V42" s="157"/>
      <c r="W42" s="132"/>
      <c r="X42" s="157"/>
      <c r="Y42" s="132"/>
      <c r="Z42" s="157"/>
      <c r="AA42" s="132"/>
      <c r="AB42" s="157"/>
      <c r="AC42" s="132"/>
      <c r="AD42" s="157"/>
      <c r="AE42" s="132"/>
      <c r="AF42" s="163"/>
    </row>
    <row r="43" spans="1:32" s="68" customFormat="1" ht="57.75" customHeight="1" x14ac:dyDescent="0.2">
      <c r="A43" s="135" t="s">
        <v>41</v>
      </c>
      <c r="B43" s="134"/>
      <c r="C43" s="132"/>
      <c r="D43" s="132"/>
      <c r="E43" s="132"/>
      <c r="F43" s="132"/>
      <c r="G43" s="132"/>
      <c r="H43" s="157"/>
      <c r="I43" s="132"/>
      <c r="J43" s="157"/>
      <c r="K43" s="132"/>
      <c r="L43" s="157"/>
      <c r="M43" s="132"/>
      <c r="N43" s="157"/>
      <c r="O43" s="132"/>
      <c r="P43" s="157"/>
      <c r="Q43" s="132"/>
      <c r="R43" s="157"/>
      <c r="S43" s="132"/>
      <c r="T43" s="157"/>
      <c r="U43" s="132"/>
      <c r="V43" s="157"/>
      <c r="W43" s="132"/>
      <c r="X43" s="157"/>
      <c r="Y43" s="132"/>
      <c r="Z43" s="157"/>
      <c r="AA43" s="132"/>
      <c r="AB43" s="157"/>
      <c r="AC43" s="132"/>
      <c r="AD43" s="157"/>
      <c r="AE43" s="132"/>
      <c r="AF43" s="212"/>
    </row>
    <row r="44" spans="1:32" s="68" customFormat="1" ht="27.75" customHeight="1" x14ac:dyDescent="0.2">
      <c r="A44" s="148" t="s">
        <v>30</v>
      </c>
      <c r="B44" s="145">
        <f>B46</f>
        <v>6669.7600000000011</v>
      </c>
      <c r="C44" s="146">
        <f>C45+C46+C47+C48</f>
        <v>2610.83</v>
      </c>
      <c r="D44" s="146">
        <f>D46</f>
        <v>2610.83</v>
      </c>
      <c r="E44" s="146">
        <f>E46</f>
        <v>2610.17</v>
      </c>
      <c r="F44" s="146">
        <f>E44/B44*100</f>
        <v>39.134391642277976</v>
      </c>
      <c r="G44" s="146">
        <f>E44/C44*100</f>
        <v>99.97472068269478</v>
      </c>
      <c r="H44" s="157">
        <f>H45+H46+H47+H48</f>
        <v>1387.03</v>
      </c>
      <c r="I44" s="146">
        <f t="shared" ref="I44:AE44" si="5">I45+I46</f>
        <v>1086.8399999999999</v>
      </c>
      <c r="J44" s="146">
        <f t="shared" si="5"/>
        <v>1223.8</v>
      </c>
      <c r="K44" s="146">
        <f t="shared" si="5"/>
        <v>1523.33</v>
      </c>
      <c r="L44" s="146">
        <f t="shared" si="5"/>
        <v>329.39</v>
      </c>
      <c r="M44" s="146">
        <f t="shared" si="5"/>
        <v>0</v>
      </c>
      <c r="N44" s="146">
        <f t="shared" si="5"/>
        <v>620.53</v>
      </c>
      <c r="O44" s="146">
        <f t="shared" si="5"/>
        <v>0</v>
      </c>
      <c r="P44" s="146">
        <f t="shared" si="5"/>
        <v>359.23</v>
      </c>
      <c r="Q44" s="146">
        <f t="shared" si="5"/>
        <v>0</v>
      </c>
      <c r="R44" s="146">
        <f t="shared" si="5"/>
        <v>468.77</v>
      </c>
      <c r="S44" s="146">
        <f t="shared" si="5"/>
        <v>0</v>
      </c>
      <c r="T44" s="146">
        <f t="shared" si="5"/>
        <v>584.19000000000005</v>
      </c>
      <c r="U44" s="146">
        <f t="shared" si="5"/>
        <v>0</v>
      </c>
      <c r="V44" s="146">
        <f t="shared" si="5"/>
        <v>189.06</v>
      </c>
      <c r="W44" s="146">
        <f t="shared" si="5"/>
        <v>0</v>
      </c>
      <c r="X44" s="146">
        <f t="shared" si="5"/>
        <v>263.27</v>
      </c>
      <c r="Y44" s="146">
        <f t="shared" si="5"/>
        <v>0</v>
      </c>
      <c r="Z44" s="146">
        <f t="shared" si="5"/>
        <v>472.67</v>
      </c>
      <c r="AA44" s="146">
        <f t="shared" si="5"/>
        <v>0</v>
      </c>
      <c r="AB44" s="146">
        <f t="shared" si="5"/>
        <v>189.06</v>
      </c>
      <c r="AC44" s="146">
        <f t="shared" si="5"/>
        <v>0</v>
      </c>
      <c r="AD44" s="146">
        <f t="shared" si="5"/>
        <v>582.76</v>
      </c>
      <c r="AE44" s="146">
        <f t="shared" si="5"/>
        <v>0</v>
      </c>
      <c r="AF44" s="213"/>
    </row>
    <row r="45" spans="1:32" s="68" customFormat="1" ht="22.5" customHeight="1" x14ac:dyDescent="0.2">
      <c r="A45" s="137" t="s">
        <v>24</v>
      </c>
      <c r="B45" s="138"/>
      <c r="C45" s="131"/>
      <c r="D45" s="131"/>
      <c r="E45" s="131"/>
      <c r="F45" s="131"/>
      <c r="G45" s="131"/>
      <c r="H45" s="158">
        <v>0</v>
      </c>
      <c r="I45" s="131">
        <v>0</v>
      </c>
      <c r="J45" s="158"/>
      <c r="K45" s="131"/>
      <c r="L45" s="158"/>
      <c r="M45" s="131"/>
      <c r="N45" s="158"/>
      <c r="O45" s="131"/>
      <c r="P45" s="157"/>
      <c r="Q45" s="132"/>
      <c r="R45" s="157"/>
      <c r="S45" s="132"/>
      <c r="T45" s="157"/>
      <c r="U45" s="132"/>
      <c r="V45" s="157"/>
      <c r="W45" s="132"/>
      <c r="X45" s="157"/>
      <c r="Y45" s="132"/>
      <c r="Z45" s="157"/>
      <c r="AA45" s="132"/>
      <c r="AB45" s="157"/>
      <c r="AC45" s="132"/>
      <c r="AD45" s="157"/>
      <c r="AE45" s="132"/>
      <c r="AF45" s="213"/>
    </row>
    <row r="46" spans="1:32" s="68" customFormat="1" ht="22.5" customHeight="1" x14ac:dyDescent="0.2">
      <c r="A46" s="137" t="s">
        <v>25</v>
      </c>
      <c r="B46" s="138">
        <f>H46+J46+L46+N46+P46+R46+T46+V46+X46+Z46+AB46+AD46</f>
        <v>6669.7600000000011</v>
      </c>
      <c r="C46" s="131">
        <f>H46+J46</f>
        <v>2610.83</v>
      </c>
      <c r="D46" s="131">
        <f>H46+J46</f>
        <v>2610.83</v>
      </c>
      <c r="E46" s="131">
        <f>I46+K46+M46+O46+Q46+S46+U46+W46+Y46+AA46+AC46</f>
        <v>2610.17</v>
      </c>
      <c r="F46" s="131">
        <f>E46/B46*100</f>
        <v>39.134391642277976</v>
      </c>
      <c r="G46" s="132">
        <f>E46/C46*100</f>
        <v>99.97472068269478</v>
      </c>
      <c r="H46" s="158">
        <v>1387.03</v>
      </c>
      <c r="I46" s="131">
        <v>1086.8399999999999</v>
      </c>
      <c r="J46" s="158">
        <v>1223.8</v>
      </c>
      <c r="K46" s="131">
        <v>1523.33</v>
      </c>
      <c r="L46" s="158">
        <v>329.39</v>
      </c>
      <c r="M46" s="131"/>
      <c r="N46" s="158">
        <v>620.53</v>
      </c>
      <c r="O46" s="131"/>
      <c r="P46" s="158">
        <v>359.23</v>
      </c>
      <c r="Q46" s="131"/>
      <c r="R46" s="158">
        <v>468.77</v>
      </c>
      <c r="S46" s="131"/>
      <c r="T46" s="158">
        <v>584.19000000000005</v>
      </c>
      <c r="U46" s="131"/>
      <c r="V46" s="158">
        <v>189.06</v>
      </c>
      <c r="W46" s="131"/>
      <c r="X46" s="158">
        <v>263.27</v>
      </c>
      <c r="Y46" s="131"/>
      <c r="Z46" s="158">
        <v>472.67</v>
      </c>
      <c r="AA46" s="131"/>
      <c r="AB46" s="158">
        <v>189.06</v>
      </c>
      <c r="AC46" s="131"/>
      <c r="AD46" s="158">
        <v>582.76</v>
      </c>
      <c r="AE46" s="132"/>
      <c r="AF46" s="214"/>
    </row>
    <row r="47" spans="1:32" s="68" customFormat="1" ht="18" customHeight="1" x14ac:dyDescent="0.2">
      <c r="A47" s="133" t="s">
        <v>26</v>
      </c>
      <c r="B47" s="134"/>
      <c r="C47" s="131"/>
      <c r="D47" s="131"/>
      <c r="E47" s="132"/>
      <c r="F47" s="132"/>
      <c r="G47" s="132"/>
      <c r="H47" s="157">
        <v>0</v>
      </c>
      <c r="I47" s="132">
        <v>0</v>
      </c>
      <c r="J47" s="157"/>
      <c r="K47" s="132"/>
      <c r="L47" s="157"/>
      <c r="M47" s="132"/>
      <c r="N47" s="157"/>
      <c r="O47" s="132"/>
      <c r="P47" s="157"/>
      <c r="Q47" s="132"/>
      <c r="R47" s="157"/>
      <c r="S47" s="132"/>
      <c r="T47" s="157"/>
      <c r="U47" s="132"/>
      <c r="V47" s="157"/>
      <c r="W47" s="132"/>
      <c r="X47" s="157"/>
      <c r="Y47" s="132"/>
      <c r="Z47" s="157"/>
      <c r="AA47" s="132"/>
      <c r="AB47" s="157"/>
      <c r="AC47" s="132"/>
      <c r="AD47" s="157"/>
      <c r="AE47" s="132"/>
      <c r="AF47" s="163"/>
    </row>
    <row r="48" spans="1:32" s="68" customFormat="1" ht="20.25" customHeight="1" x14ac:dyDescent="0.2">
      <c r="A48" s="133" t="s">
        <v>27</v>
      </c>
      <c r="B48" s="134"/>
      <c r="C48" s="131"/>
      <c r="D48" s="131"/>
      <c r="E48" s="132"/>
      <c r="F48" s="132"/>
      <c r="G48" s="132"/>
      <c r="H48" s="157">
        <v>0</v>
      </c>
      <c r="I48" s="132">
        <v>0</v>
      </c>
      <c r="J48" s="157"/>
      <c r="K48" s="132"/>
      <c r="L48" s="157"/>
      <c r="M48" s="132"/>
      <c r="N48" s="157"/>
      <c r="O48" s="132"/>
      <c r="P48" s="157"/>
      <c r="Q48" s="132"/>
      <c r="R48" s="157"/>
      <c r="S48" s="132"/>
      <c r="T48" s="157"/>
      <c r="U48" s="132"/>
      <c r="V48" s="157"/>
      <c r="W48" s="132"/>
      <c r="X48" s="157"/>
      <c r="Y48" s="132"/>
      <c r="Z48" s="157"/>
      <c r="AA48" s="132"/>
      <c r="AB48" s="157"/>
      <c r="AC48" s="132"/>
      <c r="AD48" s="157"/>
      <c r="AE48" s="132"/>
      <c r="AF48" s="163"/>
    </row>
    <row r="49" spans="1:44" s="68" customFormat="1" ht="54" customHeight="1" x14ac:dyDescent="0.2">
      <c r="A49" s="142" t="s">
        <v>64</v>
      </c>
      <c r="B49" s="134"/>
      <c r="C49" s="131"/>
      <c r="D49" s="131"/>
      <c r="E49" s="132"/>
      <c r="F49" s="132"/>
      <c r="G49" s="132"/>
      <c r="H49" s="157"/>
      <c r="I49" s="132"/>
      <c r="J49" s="157"/>
      <c r="K49" s="132"/>
      <c r="L49" s="157"/>
      <c r="M49" s="132"/>
      <c r="N49" s="157"/>
      <c r="O49" s="132"/>
      <c r="P49" s="157"/>
      <c r="Q49" s="132"/>
      <c r="R49" s="157"/>
      <c r="S49" s="132"/>
      <c r="T49" s="157"/>
      <c r="U49" s="132"/>
      <c r="V49" s="157"/>
      <c r="W49" s="132"/>
      <c r="X49" s="157"/>
      <c r="Y49" s="132"/>
      <c r="Z49" s="157"/>
      <c r="AA49" s="132"/>
      <c r="AB49" s="157"/>
      <c r="AC49" s="132"/>
      <c r="AD49" s="157"/>
      <c r="AE49" s="132"/>
      <c r="AF49" s="163"/>
    </row>
    <row r="50" spans="1:44" s="68" customFormat="1" ht="90.75" customHeight="1" x14ac:dyDescent="0.2">
      <c r="A50" s="142" t="s">
        <v>65</v>
      </c>
      <c r="B50" s="134"/>
      <c r="C50" s="131"/>
      <c r="D50" s="131"/>
      <c r="E50" s="132"/>
      <c r="F50" s="132"/>
      <c r="G50" s="132"/>
      <c r="H50" s="157"/>
      <c r="I50" s="132"/>
      <c r="J50" s="157"/>
      <c r="K50" s="132"/>
      <c r="L50" s="157"/>
      <c r="M50" s="132"/>
      <c r="N50" s="157"/>
      <c r="O50" s="132"/>
      <c r="P50" s="157"/>
      <c r="Q50" s="132"/>
      <c r="R50" s="157"/>
      <c r="S50" s="132"/>
      <c r="T50" s="157"/>
      <c r="U50" s="132"/>
      <c r="V50" s="157"/>
      <c r="W50" s="132"/>
      <c r="X50" s="157"/>
      <c r="Y50" s="132"/>
      <c r="Z50" s="157"/>
      <c r="AA50" s="132"/>
      <c r="AB50" s="157"/>
      <c r="AC50" s="132"/>
      <c r="AD50" s="157"/>
      <c r="AE50" s="132"/>
      <c r="AF50" s="163"/>
    </row>
    <row r="51" spans="1:44" s="68" customFormat="1" ht="52.5" customHeight="1" x14ac:dyDescent="0.2">
      <c r="A51" s="133" t="s">
        <v>66</v>
      </c>
      <c r="B51" s="134"/>
      <c r="C51" s="131"/>
      <c r="D51" s="131"/>
      <c r="E51" s="132"/>
      <c r="F51" s="132"/>
      <c r="G51" s="132"/>
      <c r="H51" s="157"/>
      <c r="I51" s="132"/>
      <c r="J51" s="157"/>
      <c r="K51" s="132"/>
      <c r="L51" s="157"/>
      <c r="M51" s="132"/>
      <c r="N51" s="157"/>
      <c r="O51" s="132"/>
      <c r="P51" s="157"/>
      <c r="Q51" s="132"/>
      <c r="R51" s="157"/>
      <c r="S51" s="132"/>
      <c r="T51" s="157"/>
      <c r="U51" s="132"/>
      <c r="V51" s="157"/>
      <c r="W51" s="132"/>
      <c r="X51" s="157"/>
      <c r="Y51" s="132"/>
      <c r="Z51" s="157"/>
      <c r="AA51" s="132"/>
      <c r="AB51" s="157"/>
      <c r="AC51" s="132"/>
      <c r="AD51" s="157"/>
      <c r="AE51" s="132"/>
      <c r="AF51" s="163"/>
    </row>
    <row r="52" spans="1:44" s="68" customFormat="1" ht="20.25" customHeight="1" x14ac:dyDescent="0.2">
      <c r="A52" s="150" t="s">
        <v>30</v>
      </c>
      <c r="B52" s="151">
        <f>B54+B53</f>
        <v>27.3</v>
      </c>
      <c r="C52" s="152">
        <f>C54</f>
        <v>0</v>
      </c>
      <c r="D52" s="152">
        <f>D54</f>
        <v>0</v>
      </c>
      <c r="E52" s="146">
        <f>E54</f>
        <v>0</v>
      </c>
      <c r="F52" s="146">
        <f>E52/B52*100</f>
        <v>0</v>
      </c>
      <c r="G52" s="146" t="e">
        <f>E52/C52*100</f>
        <v>#DIV/0!</v>
      </c>
      <c r="H52" s="157">
        <f t="shared" ref="H52:N52" si="6">H54</f>
        <v>0</v>
      </c>
      <c r="I52" s="146">
        <f t="shared" si="6"/>
        <v>0</v>
      </c>
      <c r="J52" s="157">
        <f t="shared" si="6"/>
        <v>0</v>
      </c>
      <c r="K52" s="146">
        <f t="shared" si="6"/>
        <v>0</v>
      </c>
      <c r="L52" s="157">
        <f t="shared" si="6"/>
        <v>0</v>
      </c>
      <c r="M52" s="146">
        <f t="shared" si="6"/>
        <v>0</v>
      </c>
      <c r="N52" s="157">
        <f t="shared" si="6"/>
        <v>0</v>
      </c>
      <c r="O52" s="146"/>
      <c r="P52" s="157">
        <f>P54</f>
        <v>0</v>
      </c>
      <c r="Q52" s="146"/>
      <c r="R52" s="157">
        <f>R54</f>
        <v>0</v>
      </c>
      <c r="S52" s="146"/>
      <c r="T52" s="157">
        <f>T54</f>
        <v>0</v>
      </c>
      <c r="U52" s="146"/>
      <c r="V52" s="157">
        <f>V54</f>
        <v>0</v>
      </c>
      <c r="W52" s="146"/>
      <c r="X52" s="157">
        <f>X54</f>
        <v>0</v>
      </c>
      <c r="Y52" s="146"/>
      <c r="Z52" s="157">
        <f>Z54</f>
        <v>0</v>
      </c>
      <c r="AA52" s="146"/>
      <c r="AB52" s="157">
        <f>AB54</f>
        <v>0</v>
      </c>
      <c r="AC52" s="146"/>
      <c r="AD52" s="157">
        <f>AD54</f>
        <v>0</v>
      </c>
      <c r="AE52" s="146"/>
      <c r="AF52" s="163"/>
    </row>
    <row r="53" spans="1:44" s="68" customFormat="1" ht="20.25" customHeight="1" x14ac:dyDescent="0.2">
      <c r="A53" s="133" t="s">
        <v>24</v>
      </c>
      <c r="B53" s="134">
        <f>N53</f>
        <v>27.3</v>
      </c>
      <c r="C53" s="131"/>
      <c r="D53" s="131"/>
      <c r="E53" s="132"/>
      <c r="F53" s="132"/>
      <c r="G53" s="132"/>
      <c r="H53" s="157"/>
      <c r="I53" s="132"/>
      <c r="J53" s="157"/>
      <c r="K53" s="132"/>
      <c r="L53" s="157"/>
      <c r="M53" s="132"/>
      <c r="N53" s="157">
        <v>27.3</v>
      </c>
      <c r="O53" s="132"/>
      <c r="P53" s="157"/>
      <c r="Q53" s="132"/>
      <c r="R53" s="157"/>
      <c r="S53" s="132"/>
      <c r="T53" s="157"/>
      <c r="U53" s="132"/>
      <c r="V53" s="157"/>
      <c r="W53" s="132"/>
      <c r="X53" s="157"/>
      <c r="Y53" s="132"/>
      <c r="Z53" s="157"/>
      <c r="AA53" s="132"/>
      <c r="AB53" s="157"/>
      <c r="AC53" s="132"/>
      <c r="AD53" s="157"/>
      <c r="AE53" s="132"/>
      <c r="AF53" s="163"/>
    </row>
    <row r="54" spans="1:44" s="68" customFormat="1" ht="20.25" customHeight="1" x14ac:dyDescent="0.2">
      <c r="A54" s="133" t="s">
        <v>25</v>
      </c>
      <c r="B54" s="134"/>
      <c r="C54" s="131">
        <f>H54+J54</f>
        <v>0</v>
      </c>
      <c r="D54" s="131">
        <v>0</v>
      </c>
      <c r="E54" s="132">
        <f>I54+K54</f>
        <v>0</v>
      </c>
      <c r="F54" s="132" t="e">
        <f>E54/B54*100</f>
        <v>#DIV/0!</v>
      </c>
      <c r="G54" s="132" t="e">
        <f>E54/C54*100</f>
        <v>#DIV/0!</v>
      </c>
      <c r="H54" s="157">
        <v>0</v>
      </c>
      <c r="I54" s="132">
        <v>0</v>
      </c>
      <c r="J54" s="157">
        <v>0</v>
      </c>
      <c r="K54" s="132">
        <v>0</v>
      </c>
      <c r="L54" s="157">
        <v>0</v>
      </c>
      <c r="M54" s="132">
        <v>0</v>
      </c>
      <c r="N54" s="157">
        <v>0</v>
      </c>
      <c r="O54" s="132"/>
      <c r="P54" s="157">
        <v>0</v>
      </c>
      <c r="Q54" s="132"/>
      <c r="R54" s="157">
        <v>0</v>
      </c>
      <c r="S54" s="132"/>
      <c r="T54" s="157">
        <v>0</v>
      </c>
      <c r="U54" s="132"/>
      <c r="V54" s="157">
        <v>0</v>
      </c>
      <c r="W54" s="132"/>
      <c r="X54" s="157">
        <v>0</v>
      </c>
      <c r="Y54" s="132"/>
      <c r="Z54" s="157">
        <v>0</v>
      </c>
      <c r="AA54" s="132"/>
      <c r="AB54" s="157">
        <v>0</v>
      </c>
      <c r="AC54" s="132"/>
      <c r="AD54" s="157">
        <v>0</v>
      </c>
      <c r="AE54" s="132"/>
      <c r="AF54" s="163"/>
    </row>
    <row r="55" spans="1:44" s="68" customFormat="1" ht="20.25" customHeight="1" x14ac:dyDescent="0.2">
      <c r="A55" s="133" t="s">
        <v>26</v>
      </c>
      <c r="B55" s="134"/>
      <c r="C55" s="131"/>
      <c r="D55" s="131"/>
      <c r="E55" s="132"/>
      <c r="F55" s="132"/>
      <c r="G55" s="132"/>
      <c r="H55" s="157"/>
      <c r="I55" s="132"/>
      <c r="J55" s="157"/>
      <c r="K55" s="132"/>
      <c r="L55" s="157"/>
      <c r="M55" s="132"/>
      <c r="N55" s="157"/>
      <c r="O55" s="132"/>
      <c r="P55" s="157"/>
      <c r="Q55" s="132"/>
      <c r="R55" s="157"/>
      <c r="S55" s="132"/>
      <c r="T55" s="157"/>
      <c r="U55" s="132"/>
      <c r="V55" s="157"/>
      <c r="W55" s="132"/>
      <c r="X55" s="157"/>
      <c r="Y55" s="132"/>
      <c r="Z55" s="157"/>
      <c r="AA55" s="132"/>
      <c r="AB55" s="157"/>
      <c r="AC55" s="132"/>
      <c r="AD55" s="157"/>
      <c r="AE55" s="132"/>
      <c r="AF55" s="163"/>
    </row>
    <row r="56" spans="1:44" s="68" customFormat="1" ht="20.25" customHeight="1" x14ac:dyDescent="0.2">
      <c r="A56" s="133" t="s">
        <v>27</v>
      </c>
      <c r="B56" s="134"/>
      <c r="C56" s="131"/>
      <c r="D56" s="131"/>
      <c r="E56" s="132"/>
      <c r="F56" s="132"/>
      <c r="G56" s="132"/>
      <c r="H56" s="157"/>
      <c r="I56" s="132"/>
      <c r="J56" s="157"/>
      <c r="K56" s="132"/>
      <c r="L56" s="157"/>
      <c r="M56" s="132"/>
      <c r="N56" s="157"/>
      <c r="O56" s="132"/>
      <c r="P56" s="157"/>
      <c r="Q56" s="132"/>
      <c r="R56" s="157"/>
      <c r="S56" s="132"/>
      <c r="T56" s="157"/>
      <c r="U56" s="132"/>
      <c r="V56" s="157"/>
      <c r="W56" s="132"/>
      <c r="X56" s="157"/>
      <c r="Y56" s="132"/>
      <c r="Z56" s="157"/>
      <c r="AA56" s="132"/>
      <c r="AB56" s="157"/>
      <c r="AC56" s="132"/>
      <c r="AD56" s="157"/>
      <c r="AE56" s="132"/>
      <c r="AF56" s="163"/>
    </row>
    <row r="57" spans="1:44" s="79" customFormat="1" ht="27.75" customHeight="1" x14ac:dyDescent="0.2">
      <c r="A57" s="153" t="s">
        <v>31</v>
      </c>
      <c r="B57" s="154">
        <f>B58+B59+B60</f>
        <v>211724.86000000002</v>
      </c>
      <c r="C57" s="154">
        <f t="shared" ref="C57:E57" si="7">C58+C59+C60</f>
        <v>28775.29</v>
      </c>
      <c r="D57" s="154">
        <f t="shared" si="7"/>
        <v>27644.199999999997</v>
      </c>
      <c r="E57" s="154">
        <f t="shared" si="7"/>
        <v>26525.089999999997</v>
      </c>
      <c r="F57" s="155">
        <f>E57/B57*100</f>
        <v>12.528094244577606</v>
      </c>
      <c r="G57" s="155">
        <f>E57/C57*100</f>
        <v>92.18009618669349</v>
      </c>
      <c r="H57" s="154">
        <f t="shared" ref="H57:AE57" si="8">H58+H59+H60</f>
        <v>10349.9</v>
      </c>
      <c r="I57" s="154">
        <f t="shared" si="8"/>
        <v>6616.6500000000005</v>
      </c>
      <c r="J57" s="154">
        <f t="shared" si="8"/>
        <v>18425.39</v>
      </c>
      <c r="K57" s="154">
        <f t="shared" si="8"/>
        <v>19908.440000000002</v>
      </c>
      <c r="L57" s="154">
        <f t="shared" si="8"/>
        <v>15503.54</v>
      </c>
      <c r="M57" s="154">
        <f t="shared" si="8"/>
        <v>0</v>
      </c>
      <c r="N57" s="154">
        <f t="shared" si="8"/>
        <v>16920.09</v>
      </c>
      <c r="O57" s="154">
        <f t="shared" si="8"/>
        <v>0</v>
      </c>
      <c r="P57" s="154">
        <f t="shared" si="8"/>
        <v>21988.55</v>
      </c>
      <c r="Q57" s="154">
        <f t="shared" si="8"/>
        <v>0</v>
      </c>
      <c r="R57" s="154">
        <f t="shared" si="8"/>
        <v>17829.849999999999</v>
      </c>
      <c r="S57" s="154">
        <f t="shared" si="8"/>
        <v>0</v>
      </c>
      <c r="T57" s="154">
        <f t="shared" si="8"/>
        <v>18014.73</v>
      </c>
      <c r="U57" s="154">
        <f t="shared" si="8"/>
        <v>0</v>
      </c>
      <c r="V57" s="154">
        <f t="shared" si="8"/>
        <v>10679.63</v>
      </c>
      <c r="W57" s="154">
        <f t="shared" si="8"/>
        <v>0</v>
      </c>
      <c r="X57" s="154">
        <f t="shared" si="8"/>
        <v>34561.22</v>
      </c>
      <c r="Y57" s="154">
        <f t="shared" si="8"/>
        <v>0</v>
      </c>
      <c r="Z57" s="154">
        <f t="shared" si="8"/>
        <v>18736.309999999998</v>
      </c>
      <c r="AA57" s="154">
        <f t="shared" si="8"/>
        <v>0</v>
      </c>
      <c r="AB57" s="154">
        <f t="shared" si="8"/>
        <v>14819.740000000002</v>
      </c>
      <c r="AC57" s="154">
        <f t="shared" si="8"/>
        <v>0</v>
      </c>
      <c r="AD57" s="154">
        <f t="shared" si="8"/>
        <v>23868.61</v>
      </c>
      <c r="AE57" s="154">
        <f t="shared" si="8"/>
        <v>0</v>
      </c>
      <c r="AF57" s="163"/>
    </row>
    <row r="58" spans="1:44" s="68" customFormat="1" ht="19.5" customHeight="1" x14ac:dyDescent="0.2">
      <c r="A58" s="133" t="s">
        <v>24</v>
      </c>
      <c r="B58" s="134">
        <f>B37+B17+B11+B45</f>
        <v>0</v>
      </c>
      <c r="C58" s="131"/>
      <c r="D58" s="131"/>
      <c r="E58" s="131"/>
      <c r="F58" s="132"/>
      <c r="G58" s="131"/>
      <c r="H58" s="158">
        <v>0</v>
      </c>
      <c r="I58" s="131">
        <v>0</v>
      </c>
      <c r="J58" s="158">
        <v>0</v>
      </c>
      <c r="K58" s="131"/>
      <c r="L58" s="158"/>
      <c r="M58" s="131"/>
      <c r="N58" s="158"/>
      <c r="O58" s="131"/>
      <c r="P58" s="158"/>
      <c r="Q58" s="131"/>
      <c r="R58" s="158"/>
      <c r="S58" s="131"/>
      <c r="T58" s="158"/>
      <c r="U58" s="131"/>
      <c r="V58" s="158"/>
      <c r="W58" s="131"/>
      <c r="X58" s="158"/>
      <c r="Y58" s="131"/>
      <c r="Z58" s="158"/>
      <c r="AA58" s="131"/>
      <c r="AB58" s="158"/>
      <c r="AC58" s="131"/>
      <c r="AD58" s="158"/>
      <c r="AE58" s="131"/>
      <c r="AF58" s="164"/>
    </row>
    <row r="59" spans="1:44" s="68" customFormat="1" ht="21.75" customHeight="1" x14ac:dyDescent="0.2">
      <c r="A59" s="137" t="s">
        <v>25</v>
      </c>
      <c r="B59" s="138">
        <f>B10+B16+B23+B36+B44+B52</f>
        <v>211207.07</v>
      </c>
      <c r="C59" s="138">
        <f>H59+J59</f>
        <v>28257.5</v>
      </c>
      <c r="D59" s="138">
        <f>D10+D16+D23+D54+D36+D44</f>
        <v>27644.199999999997</v>
      </c>
      <c r="E59" s="138">
        <f>E10+E16+E23+E54+E36+E44+E29</f>
        <v>26525.089999999997</v>
      </c>
      <c r="F59" s="132">
        <f t="shared" ref="F59" si="9">E59/B59*100</f>
        <v>12.558807808848444</v>
      </c>
      <c r="G59" s="131">
        <f>E59/C59*100</f>
        <v>93.869202866495598</v>
      </c>
      <c r="H59" s="159">
        <f>H10+H16+H23+H36+H44+H54</f>
        <v>10349.9</v>
      </c>
      <c r="I59" s="138">
        <f t="shared" ref="I59:AE59" si="10">I10+I16+I23+I36+I44+I54</f>
        <v>6616.6500000000005</v>
      </c>
      <c r="J59" s="159">
        <f t="shared" si="10"/>
        <v>17907.599999999999</v>
      </c>
      <c r="K59" s="138">
        <f t="shared" si="10"/>
        <v>19390.650000000001</v>
      </c>
      <c r="L59" s="159">
        <f t="shared" si="10"/>
        <v>15503.54</v>
      </c>
      <c r="M59" s="138">
        <f t="shared" si="10"/>
        <v>0</v>
      </c>
      <c r="N59" s="159">
        <f t="shared" si="10"/>
        <v>16920.09</v>
      </c>
      <c r="O59" s="138">
        <f t="shared" si="10"/>
        <v>0</v>
      </c>
      <c r="P59" s="159">
        <f t="shared" si="10"/>
        <v>21988.55</v>
      </c>
      <c r="Q59" s="138">
        <f t="shared" si="10"/>
        <v>0</v>
      </c>
      <c r="R59" s="159">
        <f t="shared" si="10"/>
        <v>17829.849999999999</v>
      </c>
      <c r="S59" s="138">
        <f t="shared" si="10"/>
        <v>0</v>
      </c>
      <c r="T59" s="159">
        <f t="shared" si="10"/>
        <v>18014.73</v>
      </c>
      <c r="U59" s="138">
        <f t="shared" si="10"/>
        <v>0</v>
      </c>
      <c r="V59" s="159">
        <f t="shared" si="10"/>
        <v>10679.63</v>
      </c>
      <c r="W59" s="138">
        <f t="shared" si="10"/>
        <v>0</v>
      </c>
      <c r="X59" s="159">
        <f t="shared" si="10"/>
        <v>24561.22</v>
      </c>
      <c r="Y59" s="138">
        <f t="shared" si="10"/>
        <v>0</v>
      </c>
      <c r="Z59" s="159">
        <f t="shared" si="10"/>
        <v>18736.309999999998</v>
      </c>
      <c r="AA59" s="138">
        <f t="shared" si="10"/>
        <v>0</v>
      </c>
      <c r="AB59" s="159">
        <f t="shared" si="10"/>
        <v>14819.740000000002</v>
      </c>
      <c r="AC59" s="138">
        <f t="shared" si="10"/>
        <v>0</v>
      </c>
      <c r="AD59" s="159">
        <f t="shared" si="10"/>
        <v>23868.61</v>
      </c>
      <c r="AE59" s="138">
        <f t="shared" si="10"/>
        <v>0</v>
      </c>
      <c r="AF59" s="164"/>
    </row>
    <row r="60" spans="1:44" s="68" customFormat="1" ht="15.75" customHeight="1" x14ac:dyDescent="0.2">
      <c r="A60" s="133" t="s">
        <v>27</v>
      </c>
      <c r="B60" s="138">
        <f>B33</f>
        <v>517.79</v>
      </c>
      <c r="C60" s="138">
        <f>C33</f>
        <v>517.79</v>
      </c>
      <c r="D60" s="138">
        <f>H60</f>
        <v>0</v>
      </c>
      <c r="E60" s="138">
        <f>I60</f>
        <v>0</v>
      </c>
      <c r="F60" s="132">
        <f>E60/B60*100</f>
        <v>0</v>
      </c>
      <c r="G60" s="132">
        <f>E60/C60*100</f>
        <v>0</v>
      </c>
      <c r="H60" s="159">
        <f t="shared" ref="H60:O60" si="11">H48+H40+H33+H27+H20+H14+H56</f>
        <v>0</v>
      </c>
      <c r="I60" s="138">
        <f t="shared" si="11"/>
        <v>0</v>
      </c>
      <c r="J60" s="159">
        <f t="shared" si="11"/>
        <v>517.79</v>
      </c>
      <c r="K60" s="138">
        <f t="shared" si="11"/>
        <v>517.79</v>
      </c>
      <c r="L60" s="159">
        <f t="shared" si="11"/>
        <v>0</v>
      </c>
      <c r="M60" s="138">
        <f t="shared" si="11"/>
        <v>0</v>
      </c>
      <c r="N60" s="159">
        <f t="shared" si="11"/>
        <v>0</v>
      </c>
      <c r="O60" s="138">
        <f t="shared" si="11"/>
        <v>0</v>
      </c>
      <c r="P60" s="159">
        <f t="shared" ref="P60:V60" si="12">P56+P47+P40+P33+P27+P20+P14</f>
        <v>0</v>
      </c>
      <c r="Q60" s="138">
        <f t="shared" si="12"/>
        <v>0</v>
      </c>
      <c r="R60" s="159">
        <f t="shared" si="12"/>
        <v>0</v>
      </c>
      <c r="S60" s="138">
        <f t="shared" si="12"/>
        <v>0</v>
      </c>
      <c r="T60" s="159">
        <f t="shared" si="12"/>
        <v>0</v>
      </c>
      <c r="U60" s="138">
        <f t="shared" si="12"/>
        <v>0</v>
      </c>
      <c r="V60" s="159">
        <f t="shared" si="12"/>
        <v>0</v>
      </c>
      <c r="W60" s="138">
        <f t="shared" ref="W60:AE60" si="13">W56+W47+W40+W33+W27+W20+W14</f>
        <v>0</v>
      </c>
      <c r="X60" s="159">
        <f t="shared" si="13"/>
        <v>10000</v>
      </c>
      <c r="Y60" s="138">
        <f t="shared" si="13"/>
        <v>0</v>
      </c>
      <c r="Z60" s="159">
        <f t="shared" si="13"/>
        <v>0</v>
      </c>
      <c r="AA60" s="138">
        <f t="shared" si="13"/>
        <v>0</v>
      </c>
      <c r="AB60" s="159">
        <f t="shared" si="13"/>
        <v>0</v>
      </c>
      <c r="AC60" s="138">
        <f t="shared" si="13"/>
        <v>0</v>
      </c>
      <c r="AD60" s="159">
        <f t="shared" si="13"/>
        <v>0</v>
      </c>
      <c r="AE60" s="138">
        <f t="shared" si="13"/>
        <v>0</v>
      </c>
      <c r="AF60" s="163"/>
    </row>
    <row r="61" spans="1:44" s="68" customFormat="1" ht="63.75" customHeight="1" x14ac:dyDescent="0.25">
      <c r="A61" s="201" t="s">
        <v>63</v>
      </c>
      <c r="B61" s="202"/>
      <c r="C61" s="202"/>
      <c r="D61" s="202"/>
      <c r="E61" s="202"/>
      <c r="F61" s="202"/>
      <c r="G61" s="202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9"/>
    </row>
    <row r="62" spans="1:44" ht="55.5" customHeight="1" x14ac:dyDescent="0.2">
      <c r="A62" s="203" t="s">
        <v>62</v>
      </c>
      <c r="B62" s="204"/>
      <c r="C62" s="204"/>
      <c r="D62" s="204"/>
      <c r="E62" s="204"/>
      <c r="F62" s="204"/>
      <c r="G62" s="117"/>
      <c r="H62" s="200"/>
      <c r="I62" s="200"/>
      <c r="J62" s="200"/>
      <c r="K62" s="200"/>
      <c r="L62" s="83"/>
      <c r="M62" s="83"/>
      <c r="N62" s="83"/>
      <c r="O62" s="83"/>
      <c r="P62" s="83"/>
      <c r="Q62" s="84"/>
      <c r="R62" s="83"/>
      <c r="S62" s="83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1"/>
    </row>
    <row r="63" spans="1:44" ht="47.25" customHeight="1" x14ac:dyDescent="0.2">
      <c r="A63" s="205" t="s">
        <v>54</v>
      </c>
      <c r="B63" s="206"/>
      <c r="C63" s="206"/>
      <c r="D63" s="81"/>
      <c r="E63" s="81"/>
      <c r="F63" s="81"/>
      <c r="G63" s="81"/>
      <c r="H63" s="83"/>
      <c r="I63" s="83"/>
      <c r="J63" s="83"/>
      <c r="K63" s="83"/>
      <c r="L63" s="83"/>
      <c r="M63" s="83"/>
      <c r="N63" s="83"/>
      <c r="O63" s="83"/>
      <c r="P63" s="83"/>
      <c r="Q63" s="84"/>
      <c r="R63" s="83"/>
      <c r="S63" s="83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1"/>
    </row>
    <row r="64" spans="1:44" ht="47.25" customHeight="1" x14ac:dyDescent="0.2">
      <c r="B64" s="199"/>
      <c r="C64" s="199"/>
      <c r="D64" s="199"/>
      <c r="E64" s="199"/>
      <c r="F64" s="199"/>
      <c r="G64" s="81"/>
      <c r="H64" s="83"/>
      <c r="I64" s="83"/>
      <c r="J64" s="83"/>
      <c r="K64" s="83"/>
      <c r="L64" s="83"/>
      <c r="M64" s="83"/>
      <c r="N64" s="83"/>
      <c r="O64" s="83"/>
      <c r="P64" s="83"/>
      <c r="Q64" s="84"/>
      <c r="R64" s="83"/>
      <c r="S64" s="83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1"/>
    </row>
    <row r="65" spans="1:44" ht="47.25" customHeight="1" x14ac:dyDescent="0.2">
      <c r="B65" s="199"/>
      <c r="C65" s="199"/>
      <c r="D65" s="199"/>
      <c r="E65" s="199"/>
      <c r="F65" s="199"/>
      <c r="G65" s="199"/>
      <c r="H65" s="59"/>
      <c r="J65" s="59"/>
      <c r="L65" s="59"/>
      <c r="N65" s="59"/>
      <c r="P65" s="59"/>
      <c r="R65" s="59"/>
      <c r="T65" s="83"/>
      <c r="V65" s="83"/>
      <c r="X65" s="83"/>
      <c r="Z65" s="83"/>
      <c r="AB65" s="83"/>
      <c r="AD65" s="83"/>
    </row>
    <row r="66" spans="1:44" x14ac:dyDescent="0.2">
      <c r="H66" s="59"/>
      <c r="J66" s="59"/>
      <c r="L66" s="59"/>
      <c r="N66" s="59"/>
      <c r="P66" s="59"/>
      <c r="R66" s="59"/>
      <c r="T66" s="83"/>
      <c r="V66" s="83"/>
      <c r="X66" s="83"/>
      <c r="Z66" s="83"/>
      <c r="AB66" s="83"/>
      <c r="AD66" s="83"/>
    </row>
    <row r="67" spans="1:44" s="83" customFormat="1" x14ac:dyDescent="0.2">
      <c r="A67" s="81"/>
      <c r="B67" s="81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AF67" s="81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</row>
    <row r="68" spans="1:44" s="83" customFormat="1" x14ac:dyDescent="0.2">
      <c r="A68" s="81"/>
      <c r="B68" s="81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AF68" s="81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</row>
    <row r="69" spans="1:44" s="83" customFormat="1" x14ac:dyDescent="0.2">
      <c r="A69" s="81"/>
      <c r="B69" s="81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AF69" s="81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</row>
    <row r="70" spans="1:44" s="83" customFormat="1" x14ac:dyDescent="0.2">
      <c r="A70" s="81"/>
      <c r="B70" s="81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AF70" s="81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</row>
    <row r="71" spans="1:44" s="83" customFormat="1" x14ac:dyDescent="0.2">
      <c r="A71" s="81"/>
      <c r="B71" s="81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AF71" s="81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</row>
    <row r="72" spans="1:44" s="83" customFormat="1" x14ac:dyDescent="0.2">
      <c r="A72" s="81"/>
      <c r="B72" s="81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AF72" s="81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</row>
    <row r="73" spans="1:44" s="83" customFormat="1" x14ac:dyDescent="0.2">
      <c r="A73" s="81"/>
      <c r="B73" s="81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AF73" s="81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</row>
    <row r="74" spans="1:44" s="83" customFormat="1" x14ac:dyDescent="0.2">
      <c r="A74" s="81"/>
      <c r="B74" s="81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AF74" s="81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</row>
    <row r="75" spans="1:44" s="83" customFormat="1" x14ac:dyDescent="0.2">
      <c r="A75" s="81"/>
      <c r="B75" s="81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AF75" s="81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</row>
    <row r="76" spans="1:44" s="83" customFormat="1" x14ac:dyDescent="0.2">
      <c r="A76" s="81"/>
      <c r="B76" s="81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AF76" s="81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</row>
    <row r="77" spans="1:44" s="83" customFormat="1" x14ac:dyDescent="0.2">
      <c r="A77" s="81"/>
      <c r="B77" s="81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AF77" s="81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</row>
    <row r="78" spans="1:44" s="83" customFormat="1" x14ac:dyDescent="0.2">
      <c r="A78" s="81"/>
      <c r="B78" s="81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AF78" s="81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</row>
    <row r="79" spans="1:44" s="83" customFormat="1" x14ac:dyDescent="0.2">
      <c r="A79" s="81"/>
      <c r="B79" s="81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AF79" s="81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</row>
    <row r="80" spans="1:44" s="83" customFormat="1" x14ac:dyDescent="0.2">
      <c r="A80" s="81"/>
      <c r="B80" s="81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AF80" s="81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</row>
    <row r="81" spans="1:44" s="83" customFormat="1" x14ac:dyDescent="0.2">
      <c r="A81" s="81"/>
      <c r="B81" s="81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AF81" s="81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</row>
    <row r="82" spans="1:44" s="83" customFormat="1" x14ac:dyDescent="0.2">
      <c r="A82" s="81"/>
      <c r="B82" s="81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AF82" s="81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</row>
    <row r="83" spans="1:44" s="83" customFormat="1" x14ac:dyDescent="0.2">
      <c r="A83" s="81"/>
      <c r="B83" s="81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AF83" s="81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</row>
    <row r="84" spans="1:44" s="83" customFormat="1" x14ac:dyDescent="0.2">
      <c r="A84" s="81"/>
      <c r="B84" s="81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AF84" s="81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</row>
    <row r="85" spans="1:44" s="83" customFormat="1" x14ac:dyDescent="0.2">
      <c r="A85" s="81"/>
      <c r="B85" s="81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AF85" s="81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</row>
    <row r="86" spans="1:44" s="83" customFormat="1" x14ac:dyDescent="0.2">
      <c r="A86" s="81"/>
      <c r="B86" s="81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AF86" s="81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</row>
    <row r="87" spans="1:44" s="83" customFormat="1" x14ac:dyDescent="0.2">
      <c r="A87" s="81"/>
      <c r="B87" s="81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AF87" s="81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</row>
    <row r="88" spans="1:44" s="83" customFormat="1" x14ac:dyDescent="0.2">
      <c r="A88" s="81"/>
      <c r="B88" s="81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AF88" s="81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</row>
    <row r="89" spans="1:44" s="83" customFormat="1" x14ac:dyDescent="0.2">
      <c r="A89" s="81"/>
      <c r="B89" s="81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AF89" s="81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</row>
    <row r="90" spans="1:44" s="83" customFormat="1" x14ac:dyDescent="0.2">
      <c r="A90" s="81"/>
      <c r="B90" s="81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AF90" s="81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</row>
    <row r="91" spans="1:44" s="83" customFormat="1" x14ac:dyDescent="0.2">
      <c r="A91" s="81"/>
      <c r="B91" s="81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AF91" s="81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</row>
    <row r="92" spans="1:44" s="83" customFormat="1" x14ac:dyDescent="0.2">
      <c r="A92" s="81"/>
      <c r="B92" s="81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AF92" s="81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</row>
    <row r="93" spans="1:44" s="83" customFormat="1" x14ac:dyDescent="0.2">
      <c r="A93" s="81"/>
      <c r="B93" s="81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AF93" s="81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</row>
    <row r="94" spans="1:44" s="83" customFormat="1" x14ac:dyDescent="0.2">
      <c r="A94" s="81"/>
      <c r="B94" s="81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AF94" s="81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</row>
    <row r="95" spans="1:44" s="83" customFormat="1" x14ac:dyDescent="0.2">
      <c r="A95" s="81"/>
      <c r="B95" s="81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AF95" s="81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</row>
    <row r="96" spans="1:44" s="83" customFormat="1" x14ac:dyDescent="0.2">
      <c r="A96" s="81"/>
      <c r="B96" s="81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AF96" s="81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</row>
    <row r="97" spans="1:44" s="83" customFormat="1" x14ac:dyDescent="0.2">
      <c r="A97" s="81"/>
      <c r="B97" s="81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AF97" s="81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</row>
    <row r="98" spans="1:44" s="83" customFormat="1" x14ac:dyDescent="0.2">
      <c r="A98" s="81"/>
      <c r="B98" s="81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AF98" s="81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</row>
    <row r="99" spans="1:44" s="83" customFormat="1" x14ac:dyDescent="0.2">
      <c r="A99" s="81"/>
      <c r="B99" s="81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AF99" s="81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</row>
    <row r="100" spans="1:44" s="83" customFormat="1" x14ac:dyDescent="0.2">
      <c r="A100" s="81"/>
      <c r="B100" s="81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AF100" s="81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</row>
    <row r="101" spans="1:44" s="83" customFormat="1" x14ac:dyDescent="0.2">
      <c r="A101" s="81"/>
      <c r="B101" s="81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AF101" s="81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</row>
    <row r="102" spans="1:44" s="83" customFormat="1" x14ac:dyDescent="0.2">
      <c r="A102" s="81"/>
      <c r="B102" s="81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AF102" s="81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</row>
    <row r="103" spans="1:44" s="83" customFormat="1" x14ac:dyDescent="0.2">
      <c r="A103" s="81"/>
      <c r="B103" s="81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AF103" s="81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</row>
    <row r="104" spans="1:44" s="83" customFormat="1" x14ac:dyDescent="0.2">
      <c r="A104" s="81"/>
      <c r="B104" s="81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AF104" s="81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</row>
    <row r="105" spans="1:44" s="83" customFormat="1" x14ac:dyDescent="0.2">
      <c r="A105" s="81"/>
      <c r="B105" s="81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AF105" s="81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</row>
    <row r="106" spans="1:44" s="83" customFormat="1" x14ac:dyDescent="0.2">
      <c r="A106" s="81"/>
      <c r="B106" s="81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AF106" s="81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</row>
    <row r="107" spans="1:44" s="83" customFormat="1" x14ac:dyDescent="0.2">
      <c r="A107" s="81"/>
      <c r="B107" s="81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AF107" s="81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</row>
    <row r="108" spans="1:44" s="83" customFormat="1" x14ac:dyDescent="0.2">
      <c r="A108" s="81"/>
      <c r="B108" s="81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AF108" s="81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</row>
    <row r="109" spans="1:44" s="83" customFormat="1" x14ac:dyDescent="0.2">
      <c r="A109" s="81"/>
      <c r="B109" s="81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AF109" s="81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</row>
    <row r="110" spans="1:44" s="83" customFormat="1" x14ac:dyDescent="0.2">
      <c r="A110" s="81"/>
      <c r="B110" s="81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AF110" s="81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</row>
    <row r="111" spans="1:44" s="83" customFormat="1" x14ac:dyDescent="0.2">
      <c r="A111" s="81"/>
      <c r="B111" s="81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AF111" s="81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</row>
    <row r="112" spans="1:44" s="83" customFormat="1" x14ac:dyDescent="0.2">
      <c r="A112" s="81"/>
      <c r="B112" s="81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AF112" s="81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</row>
    <row r="113" spans="1:44" s="83" customFormat="1" x14ac:dyDescent="0.2">
      <c r="A113" s="81"/>
      <c r="B113" s="81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AF113" s="81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</row>
    <row r="114" spans="1:44" s="83" customFormat="1" x14ac:dyDescent="0.2">
      <c r="A114" s="81"/>
      <c r="B114" s="81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AF114" s="81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</row>
    <row r="115" spans="1:44" s="83" customFormat="1" x14ac:dyDescent="0.2">
      <c r="A115" s="81"/>
      <c r="B115" s="81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AF115" s="81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</row>
    <row r="116" spans="1:44" s="83" customFormat="1" x14ac:dyDescent="0.2">
      <c r="A116" s="81"/>
      <c r="B116" s="81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AF116" s="81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</row>
    <row r="117" spans="1:44" s="83" customFormat="1" x14ac:dyDescent="0.2">
      <c r="A117" s="81"/>
      <c r="B117" s="81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AF117" s="81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</row>
    <row r="118" spans="1:44" s="83" customFormat="1" x14ac:dyDescent="0.2">
      <c r="A118" s="81"/>
      <c r="B118" s="81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AF118" s="81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</row>
    <row r="119" spans="1:44" s="83" customFormat="1" x14ac:dyDescent="0.2">
      <c r="A119" s="81"/>
      <c r="B119" s="81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AF119" s="81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</row>
    <row r="120" spans="1:44" s="83" customFormat="1" x14ac:dyDescent="0.2">
      <c r="A120" s="81"/>
      <c r="B120" s="81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AF120" s="81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</row>
    <row r="121" spans="1:44" s="83" customFormat="1" x14ac:dyDescent="0.2">
      <c r="A121" s="81"/>
      <c r="B121" s="81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AF121" s="81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</row>
    <row r="122" spans="1:44" s="83" customFormat="1" x14ac:dyDescent="0.2">
      <c r="A122" s="81"/>
      <c r="B122" s="81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AF122" s="81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</row>
    <row r="123" spans="1:44" s="83" customFormat="1" x14ac:dyDescent="0.2">
      <c r="A123" s="81"/>
      <c r="B123" s="81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AF123" s="81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</row>
    <row r="124" spans="1:44" s="83" customFormat="1" x14ac:dyDescent="0.2">
      <c r="A124" s="81"/>
      <c r="B124" s="81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AF124" s="81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</row>
    <row r="125" spans="1:44" s="83" customFormat="1" x14ac:dyDescent="0.2">
      <c r="A125" s="81"/>
      <c r="B125" s="81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AF125" s="81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</row>
    <row r="126" spans="1:44" s="83" customFormat="1" x14ac:dyDescent="0.2">
      <c r="A126" s="81"/>
      <c r="B126" s="81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AF126" s="81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</row>
    <row r="127" spans="1:44" s="83" customFormat="1" x14ac:dyDescent="0.2">
      <c r="A127" s="81"/>
      <c r="B127" s="81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AF127" s="81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</row>
    <row r="128" spans="1:44" s="83" customFormat="1" x14ac:dyDescent="0.2">
      <c r="A128" s="81"/>
      <c r="B128" s="81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AF128" s="81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</row>
    <row r="129" spans="1:44" s="83" customFormat="1" x14ac:dyDescent="0.2">
      <c r="A129" s="81"/>
      <c r="B129" s="81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AF129" s="81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</row>
    <row r="130" spans="1:44" s="83" customFormat="1" x14ac:dyDescent="0.2">
      <c r="A130" s="81"/>
      <c r="B130" s="81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AF130" s="81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</row>
    <row r="131" spans="1:44" s="83" customFormat="1" x14ac:dyDescent="0.2">
      <c r="A131" s="81"/>
      <c r="B131" s="81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AF131" s="81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</row>
    <row r="132" spans="1:44" s="83" customFormat="1" x14ac:dyDescent="0.2">
      <c r="A132" s="81"/>
      <c r="B132" s="81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AF132" s="81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</row>
    <row r="133" spans="1:44" s="83" customFormat="1" x14ac:dyDescent="0.2">
      <c r="A133" s="81"/>
      <c r="B133" s="81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AF133" s="81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</row>
    <row r="134" spans="1:44" s="83" customFormat="1" x14ac:dyDescent="0.2">
      <c r="A134" s="81"/>
      <c r="B134" s="81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AF134" s="81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</row>
    <row r="135" spans="1:44" s="83" customFormat="1" x14ac:dyDescent="0.2">
      <c r="A135" s="81"/>
      <c r="B135" s="81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AF135" s="81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</row>
    <row r="136" spans="1:44" s="83" customFormat="1" x14ac:dyDescent="0.2">
      <c r="A136" s="81"/>
      <c r="B136" s="81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AF136" s="81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</row>
    <row r="137" spans="1:44" s="83" customFormat="1" x14ac:dyDescent="0.2">
      <c r="A137" s="81"/>
      <c r="B137" s="81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AF137" s="81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</row>
    <row r="138" spans="1:44" s="83" customFormat="1" x14ac:dyDescent="0.2">
      <c r="A138" s="81"/>
      <c r="B138" s="81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AF138" s="81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</row>
    <row r="139" spans="1:44" s="83" customFormat="1" x14ac:dyDescent="0.2">
      <c r="A139" s="81"/>
      <c r="B139" s="81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AF139" s="81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</row>
    <row r="140" spans="1:44" s="83" customFormat="1" x14ac:dyDescent="0.2">
      <c r="A140" s="81"/>
      <c r="B140" s="81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AF140" s="81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</row>
    <row r="141" spans="1:44" s="83" customFormat="1" x14ac:dyDescent="0.2">
      <c r="A141" s="81"/>
      <c r="B141" s="81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AF141" s="81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</row>
    <row r="142" spans="1:44" s="83" customFormat="1" x14ac:dyDescent="0.2">
      <c r="A142" s="81"/>
      <c r="B142" s="81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AF142" s="81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</row>
    <row r="143" spans="1:44" s="83" customFormat="1" x14ac:dyDescent="0.2">
      <c r="A143" s="81"/>
      <c r="B143" s="81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AF143" s="81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</row>
    <row r="144" spans="1:44" s="83" customFormat="1" x14ac:dyDescent="0.2">
      <c r="A144" s="81"/>
      <c r="B144" s="81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AF144" s="81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</row>
    <row r="145" spans="1:44" s="83" customFormat="1" x14ac:dyDescent="0.2">
      <c r="A145" s="81"/>
      <c r="B145" s="81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AF145" s="81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</row>
    <row r="146" spans="1:44" s="83" customFormat="1" x14ac:dyDescent="0.2">
      <c r="A146" s="81"/>
      <c r="B146" s="81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AF146" s="81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</row>
    <row r="147" spans="1:44" s="83" customFormat="1" x14ac:dyDescent="0.2">
      <c r="A147" s="81"/>
      <c r="B147" s="81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AF147" s="81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</row>
    <row r="148" spans="1:44" s="83" customFormat="1" x14ac:dyDescent="0.2">
      <c r="A148" s="81"/>
      <c r="B148" s="81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AF148" s="81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</row>
    <row r="149" spans="1:44" s="83" customFormat="1" x14ac:dyDescent="0.2">
      <c r="A149" s="81"/>
      <c r="B149" s="81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AF149" s="81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</row>
    <row r="150" spans="1:44" s="83" customFormat="1" x14ac:dyDescent="0.2">
      <c r="A150" s="81"/>
      <c r="B150" s="81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AF150" s="81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</row>
    <row r="151" spans="1:44" s="83" customFormat="1" x14ac:dyDescent="0.2">
      <c r="A151" s="81"/>
      <c r="B151" s="81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AF151" s="81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</row>
    <row r="152" spans="1:44" s="83" customFormat="1" x14ac:dyDescent="0.2">
      <c r="A152" s="81"/>
      <c r="B152" s="81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AF152" s="81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</row>
    <row r="153" spans="1:44" s="83" customFormat="1" x14ac:dyDescent="0.2">
      <c r="A153" s="81"/>
      <c r="B153" s="81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AF153" s="81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</row>
    <row r="154" spans="1:44" s="83" customFormat="1" x14ac:dyDescent="0.2">
      <c r="A154" s="81"/>
      <c r="B154" s="81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AF154" s="81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</row>
    <row r="155" spans="1:44" s="83" customFormat="1" x14ac:dyDescent="0.2">
      <c r="A155" s="81"/>
      <c r="B155" s="81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AF155" s="81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</row>
    <row r="156" spans="1:44" s="83" customFormat="1" x14ac:dyDescent="0.2">
      <c r="A156" s="81"/>
      <c r="B156" s="81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AF156" s="81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</row>
    <row r="157" spans="1:44" s="83" customFormat="1" x14ac:dyDescent="0.2">
      <c r="A157" s="81"/>
      <c r="B157" s="81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AF157" s="81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</row>
    <row r="158" spans="1:44" s="83" customFormat="1" x14ac:dyDescent="0.2">
      <c r="A158" s="81"/>
      <c r="B158" s="81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AF158" s="81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</row>
    <row r="159" spans="1:44" s="83" customFormat="1" x14ac:dyDescent="0.2">
      <c r="A159" s="81"/>
      <c r="B159" s="81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AF159" s="81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</row>
    <row r="160" spans="1:44" s="83" customFormat="1" x14ac:dyDescent="0.2">
      <c r="A160" s="81"/>
      <c r="B160" s="81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AF160" s="81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</row>
    <row r="161" spans="1:44" s="83" customFormat="1" x14ac:dyDescent="0.2">
      <c r="A161" s="81"/>
      <c r="B161" s="81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AF161" s="81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</row>
    <row r="162" spans="1:44" s="83" customFormat="1" x14ac:dyDescent="0.2">
      <c r="A162" s="81"/>
      <c r="B162" s="81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AF162" s="81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</row>
    <row r="163" spans="1:44" s="83" customFormat="1" x14ac:dyDescent="0.2">
      <c r="A163" s="81"/>
      <c r="B163" s="81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AF163" s="81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</row>
    <row r="164" spans="1:44" s="83" customFormat="1" x14ac:dyDescent="0.2">
      <c r="A164" s="81"/>
      <c r="B164" s="81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AF164" s="81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</row>
    <row r="165" spans="1:44" s="83" customFormat="1" x14ac:dyDescent="0.2">
      <c r="A165" s="81"/>
      <c r="B165" s="81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AF165" s="81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</row>
    <row r="166" spans="1:44" s="83" customFormat="1" x14ac:dyDescent="0.2">
      <c r="A166" s="81"/>
      <c r="B166" s="81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AF166" s="81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</row>
    <row r="167" spans="1:44" s="83" customFormat="1" x14ac:dyDescent="0.2">
      <c r="A167" s="81"/>
      <c r="B167" s="81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AF167" s="81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</row>
    <row r="168" spans="1:44" s="83" customFormat="1" x14ac:dyDescent="0.2">
      <c r="A168" s="81"/>
      <c r="B168" s="81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AF168" s="81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</row>
    <row r="169" spans="1:44" s="83" customFormat="1" x14ac:dyDescent="0.2">
      <c r="A169" s="81"/>
      <c r="B169" s="81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AF169" s="81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</row>
    <row r="170" spans="1:44" s="83" customFormat="1" x14ac:dyDescent="0.2">
      <c r="A170" s="81"/>
      <c r="B170" s="81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AF170" s="81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</row>
    <row r="171" spans="1:44" s="83" customFormat="1" x14ac:dyDescent="0.2">
      <c r="A171" s="81"/>
      <c r="B171" s="81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AF171" s="81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</row>
    <row r="172" spans="1:44" s="83" customFormat="1" x14ac:dyDescent="0.2">
      <c r="A172" s="81"/>
      <c r="B172" s="81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AF172" s="81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</row>
    <row r="173" spans="1:44" s="83" customFormat="1" x14ac:dyDescent="0.2">
      <c r="A173" s="81"/>
      <c r="B173" s="81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AF173" s="81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</row>
    <row r="174" spans="1:44" s="83" customFormat="1" x14ac:dyDescent="0.2">
      <c r="A174" s="81"/>
      <c r="B174" s="81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AF174" s="81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</row>
    <row r="175" spans="1:44" s="83" customFormat="1" x14ac:dyDescent="0.2">
      <c r="A175" s="81"/>
      <c r="B175" s="81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AF175" s="81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</row>
    <row r="176" spans="1:44" s="83" customFormat="1" x14ac:dyDescent="0.2">
      <c r="A176" s="81"/>
      <c r="B176" s="81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AF176" s="81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</row>
    <row r="177" spans="1:44" s="83" customFormat="1" x14ac:dyDescent="0.2">
      <c r="A177" s="81"/>
      <c r="B177" s="81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AF177" s="81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</row>
    <row r="178" spans="1:44" s="83" customFormat="1" x14ac:dyDescent="0.2">
      <c r="A178" s="81"/>
      <c r="B178" s="81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AF178" s="81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</row>
    <row r="179" spans="1:44" s="83" customFormat="1" x14ac:dyDescent="0.2">
      <c r="A179" s="81"/>
      <c r="B179" s="81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AF179" s="81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</row>
    <row r="180" spans="1:44" s="83" customFormat="1" x14ac:dyDescent="0.2">
      <c r="A180" s="81"/>
      <c r="B180" s="81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AF180" s="81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</row>
    <row r="181" spans="1:44" s="83" customFormat="1" x14ac:dyDescent="0.2">
      <c r="A181" s="81"/>
      <c r="B181" s="81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AF181" s="81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</row>
    <row r="182" spans="1:44" s="83" customFormat="1" x14ac:dyDescent="0.2">
      <c r="A182" s="81"/>
      <c r="B182" s="81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AF182" s="81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</row>
    <row r="183" spans="1:44" s="83" customFormat="1" x14ac:dyDescent="0.2">
      <c r="A183" s="81"/>
      <c r="B183" s="81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AF183" s="81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</row>
    <row r="184" spans="1:44" s="83" customFormat="1" x14ac:dyDescent="0.2">
      <c r="A184" s="81"/>
      <c r="B184" s="81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AF184" s="81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</row>
    <row r="185" spans="1:44" s="83" customFormat="1" x14ac:dyDescent="0.2">
      <c r="A185" s="81"/>
      <c r="B185" s="81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AF185" s="81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</row>
    <row r="186" spans="1:44" s="83" customFormat="1" x14ac:dyDescent="0.2">
      <c r="A186" s="81"/>
      <c r="B186" s="81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AF186" s="81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</row>
    <row r="187" spans="1:44" s="83" customFormat="1" x14ac:dyDescent="0.2">
      <c r="A187" s="81"/>
      <c r="B187" s="81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AF187" s="81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</row>
    <row r="188" spans="1:44" s="83" customFormat="1" x14ac:dyDescent="0.2">
      <c r="A188" s="81"/>
      <c r="B188" s="81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AF188" s="81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</row>
    <row r="189" spans="1:44" s="83" customFormat="1" x14ac:dyDescent="0.2">
      <c r="A189" s="81"/>
      <c r="B189" s="81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AF189" s="81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</row>
    <row r="190" spans="1:44" s="83" customFormat="1" x14ac:dyDescent="0.2">
      <c r="A190" s="81"/>
      <c r="B190" s="81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AF190" s="81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</row>
    <row r="191" spans="1:44" s="83" customFormat="1" x14ac:dyDescent="0.2">
      <c r="A191" s="81"/>
      <c r="B191" s="81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AF191" s="81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</row>
    <row r="192" spans="1:44" s="83" customFormat="1" x14ac:dyDescent="0.2">
      <c r="A192" s="81"/>
      <c r="B192" s="81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AF192" s="81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</row>
    <row r="193" spans="1:44" s="83" customFormat="1" x14ac:dyDescent="0.2">
      <c r="A193" s="81"/>
      <c r="B193" s="81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AF193" s="81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</row>
    <row r="194" spans="1:44" s="83" customFormat="1" x14ac:dyDescent="0.2">
      <c r="A194" s="81"/>
      <c r="B194" s="81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AF194" s="81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</row>
    <row r="195" spans="1:44" s="83" customFormat="1" x14ac:dyDescent="0.2">
      <c r="A195" s="81"/>
      <c r="B195" s="81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AF195" s="81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</row>
    <row r="196" spans="1:44" s="83" customFormat="1" x14ac:dyDescent="0.2">
      <c r="A196" s="81"/>
      <c r="B196" s="81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AF196" s="81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</row>
    <row r="197" spans="1:44" s="83" customFormat="1" x14ac:dyDescent="0.2">
      <c r="A197" s="81"/>
      <c r="B197" s="81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AF197" s="81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</row>
    <row r="198" spans="1:44" s="83" customFormat="1" x14ac:dyDescent="0.2">
      <c r="A198" s="81"/>
      <c r="B198" s="81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AF198" s="81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</row>
    <row r="199" spans="1:44" s="83" customFormat="1" x14ac:dyDescent="0.2">
      <c r="A199" s="81"/>
      <c r="B199" s="81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AF199" s="81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</row>
    <row r="200" spans="1:44" s="83" customFormat="1" x14ac:dyDescent="0.2">
      <c r="A200" s="81"/>
      <c r="B200" s="81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AF200" s="81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</row>
    <row r="201" spans="1:44" s="83" customFormat="1" x14ac:dyDescent="0.2">
      <c r="A201" s="81"/>
      <c r="B201" s="81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AF201" s="81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</row>
    <row r="202" spans="1:44" s="83" customFormat="1" x14ac:dyDescent="0.2">
      <c r="A202" s="81"/>
      <c r="B202" s="81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AF202" s="81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</row>
    <row r="203" spans="1:44" s="83" customFormat="1" x14ac:dyDescent="0.2">
      <c r="A203" s="81"/>
      <c r="B203" s="81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AF203" s="81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</row>
    <row r="204" spans="1:44" s="83" customFormat="1" x14ac:dyDescent="0.2">
      <c r="A204" s="81"/>
      <c r="B204" s="81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AF204" s="81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</row>
    <row r="205" spans="1:44" s="83" customFormat="1" x14ac:dyDescent="0.2">
      <c r="A205" s="81"/>
      <c r="B205" s="81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AF205" s="81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</row>
    <row r="206" spans="1:44" s="83" customFormat="1" x14ac:dyDescent="0.2">
      <c r="A206" s="81"/>
      <c r="B206" s="81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AF206" s="81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</row>
    <row r="207" spans="1:44" s="83" customFormat="1" x14ac:dyDescent="0.2">
      <c r="A207" s="81"/>
      <c r="B207" s="81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AF207" s="81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</row>
    <row r="208" spans="1:44" s="83" customFormat="1" x14ac:dyDescent="0.2">
      <c r="A208" s="81"/>
      <c r="B208" s="81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AF208" s="81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</row>
    <row r="209" spans="1:44" s="83" customFormat="1" x14ac:dyDescent="0.2">
      <c r="A209" s="81"/>
      <c r="B209" s="81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AF209" s="81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</row>
    <row r="210" spans="1:44" s="83" customFormat="1" x14ac:dyDescent="0.2">
      <c r="A210" s="81"/>
      <c r="B210" s="81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AF210" s="81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</row>
    <row r="211" spans="1:44" s="83" customFormat="1" x14ac:dyDescent="0.2">
      <c r="A211" s="81"/>
      <c r="B211" s="81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AF211" s="81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</row>
    <row r="212" spans="1:44" s="83" customFormat="1" x14ac:dyDescent="0.2">
      <c r="A212" s="81"/>
      <c r="B212" s="81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AF212" s="81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</row>
    <row r="213" spans="1:44" s="83" customFormat="1" x14ac:dyDescent="0.2">
      <c r="A213" s="81"/>
      <c r="B213" s="81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AF213" s="81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</row>
    <row r="214" spans="1:44" s="83" customFormat="1" x14ac:dyDescent="0.2">
      <c r="A214" s="81"/>
      <c r="B214" s="81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AF214" s="81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</row>
    <row r="215" spans="1:44" s="83" customFormat="1" x14ac:dyDescent="0.2">
      <c r="A215" s="81"/>
      <c r="B215" s="81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AF215" s="81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</row>
    <row r="216" spans="1:44" s="83" customFormat="1" x14ac:dyDescent="0.2">
      <c r="A216" s="81"/>
      <c r="B216" s="81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AF216" s="81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</row>
    <row r="217" spans="1:44" s="83" customFormat="1" x14ac:dyDescent="0.2">
      <c r="A217" s="81"/>
      <c r="B217" s="81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AF217" s="81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</row>
    <row r="218" spans="1:44" s="83" customFormat="1" x14ac:dyDescent="0.2">
      <c r="A218" s="81"/>
      <c r="B218" s="81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AF218" s="81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</row>
    <row r="219" spans="1:44" s="83" customFormat="1" x14ac:dyDescent="0.2">
      <c r="A219" s="81"/>
      <c r="B219" s="81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AF219" s="81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</row>
    <row r="220" spans="1:44" s="83" customFormat="1" x14ac:dyDescent="0.2">
      <c r="A220" s="81"/>
      <c r="B220" s="81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AF220" s="81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</row>
    <row r="221" spans="1:44" s="83" customFormat="1" x14ac:dyDescent="0.2">
      <c r="A221" s="81"/>
      <c r="B221" s="81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AF221" s="81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</row>
    <row r="222" spans="1:44" s="83" customFormat="1" x14ac:dyDescent="0.2">
      <c r="A222" s="81"/>
      <c r="B222" s="81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AF222" s="81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</row>
    <row r="223" spans="1:44" s="83" customFormat="1" x14ac:dyDescent="0.2">
      <c r="A223" s="81"/>
      <c r="B223" s="81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AF223" s="81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</row>
    <row r="224" spans="1:44" s="83" customFormat="1" x14ac:dyDescent="0.2">
      <c r="A224" s="81"/>
      <c r="B224" s="81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AF224" s="81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</row>
    <row r="225" spans="1:44" s="83" customFormat="1" x14ac:dyDescent="0.2">
      <c r="A225" s="81"/>
      <c r="B225" s="81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AF225" s="81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</row>
    <row r="226" spans="1:44" s="83" customFormat="1" x14ac:dyDescent="0.2">
      <c r="A226" s="81"/>
      <c r="B226" s="81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AF226" s="81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</row>
    <row r="227" spans="1:44" s="83" customFormat="1" x14ac:dyDescent="0.2">
      <c r="A227" s="81"/>
      <c r="B227" s="81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AF227" s="81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</row>
    <row r="228" spans="1:44" s="83" customFormat="1" x14ac:dyDescent="0.2">
      <c r="A228" s="81"/>
      <c r="B228" s="81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AF228" s="81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</row>
    <row r="229" spans="1:44" s="83" customFormat="1" x14ac:dyDescent="0.2">
      <c r="A229" s="81"/>
      <c r="B229" s="81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AF229" s="81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</row>
    <row r="230" spans="1:44" s="83" customFormat="1" x14ac:dyDescent="0.2">
      <c r="A230" s="81"/>
      <c r="B230" s="81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AF230" s="81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</row>
    <row r="231" spans="1:44" s="83" customFormat="1" x14ac:dyDescent="0.2">
      <c r="A231" s="81"/>
      <c r="B231" s="81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AF231" s="81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</row>
    <row r="232" spans="1:44" s="83" customFormat="1" x14ac:dyDescent="0.2">
      <c r="A232" s="81"/>
      <c r="B232" s="81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AF232" s="81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</row>
    <row r="233" spans="1:44" s="83" customFormat="1" x14ac:dyDescent="0.2">
      <c r="A233" s="81"/>
      <c r="B233" s="81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AF233" s="81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</row>
    <row r="234" spans="1:44" s="83" customFormat="1" x14ac:dyDescent="0.2">
      <c r="A234" s="81"/>
      <c r="B234" s="81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AF234" s="81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</row>
    <row r="235" spans="1:44" s="83" customFormat="1" x14ac:dyDescent="0.2">
      <c r="A235" s="81"/>
      <c r="B235" s="81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AF235" s="81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</row>
    <row r="236" spans="1:44" s="83" customFormat="1" x14ac:dyDescent="0.2">
      <c r="A236" s="81"/>
      <c r="B236" s="81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AF236" s="81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</row>
    <row r="237" spans="1:44" s="83" customFormat="1" x14ac:dyDescent="0.2">
      <c r="A237" s="81"/>
      <c r="B237" s="81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AF237" s="81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</row>
    <row r="238" spans="1:44" s="83" customFormat="1" x14ac:dyDescent="0.2">
      <c r="A238" s="81"/>
      <c r="B238" s="81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AF238" s="81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</row>
    <row r="239" spans="1:44" s="83" customFormat="1" x14ac:dyDescent="0.2">
      <c r="A239" s="81"/>
      <c r="B239" s="81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AF239" s="81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</row>
    <row r="240" spans="1:44" s="83" customFormat="1" x14ac:dyDescent="0.2">
      <c r="A240" s="81"/>
      <c r="B240" s="81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AF240" s="81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</row>
    <row r="241" spans="1:44" s="83" customFormat="1" x14ac:dyDescent="0.2">
      <c r="A241" s="81"/>
      <c r="B241" s="81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AF241" s="81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</row>
    <row r="242" spans="1:44" s="83" customFormat="1" x14ac:dyDescent="0.2">
      <c r="A242" s="81"/>
      <c r="B242" s="81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AF242" s="81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</row>
    <row r="243" spans="1:44" s="83" customFormat="1" x14ac:dyDescent="0.2">
      <c r="A243" s="81"/>
      <c r="B243" s="81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AF243" s="81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</row>
    <row r="244" spans="1:44" s="83" customFormat="1" x14ac:dyDescent="0.2">
      <c r="A244" s="81"/>
      <c r="B244" s="81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AF244" s="81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</row>
    <row r="245" spans="1:44" s="83" customFormat="1" x14ac:dyDescent="0.2">
      <c r="A245" s="81"/>
      <c r="B245" s="81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AF245" s="81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</row>
    <row r="246" spans="1:44" s="83" customFormat="1" x14ac:dyDescent="0.2">
      <c r="A246" s="81"/>
      <c r="B246" s="81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AF246" s="81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</row>
    <row r="247" spans="1:44" s="83" customFormat="1" x14ac:dyDescent="0.2">
      <c r="A247" s="81"/>
      <c r="B247" s="81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AF247" s="81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</row>
    <row r="248" spans="1:44" s="83" customFormat="1" x14ac:dyDescent="0.2">
      <c r="A248" s="81"/>
      <c r="B248" s="81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AF248" s="81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</row>
    <row r="249" spans="1:44" s="83" customFormat="1" x14ac:dyDescent="0.2">
      <c r="A249" s="81"/>
      <c r="B249" s="81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AF249" s="81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</row>
    <row r="250" spans="1:44" s="83" customFormat="1" x14ac:dyDescent="0.2">
      <c r="A250" s="81"/>
      <c r="B250" s="81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AF250" s="81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</row>
    <row r="251" spans="1:44" s="83" customFormat="1" x14ac:dyDescent="0.2">
      <c r="A251" s="81"/>
      <c r="B251" s="81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AF251" s="81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</row>
    <row r="252" spans="1:44" s="83" customFormat="1" x14ac:dyDescent="0.2">
      <c r="A252" s="81"/>
      <c r="B252" s="81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AF252" s="81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</row>
    <row r="253" spans="1:44" s="83" customFormat="1" x14ac:dyDescent="0.2">
      <c r="A253" s="81"/>
      <c r="B253" s="81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AF253" s="81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</row>
    <row r="254" spans="1:44" s="83" customFormat="1" x14ac:dyDescent="0.2">
      <c r="A254" s="81"/>
      <c r="B254" s="81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AF254" s="81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</row>
    <row r="255" spans="1:44" s="83" customFormat="1" x14ac:dyDescent="0.2">
      <c r="A255" s="81"/>
      <c r="B255" s="81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AF255" s="81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</row>
    <row r="256" spans="1:44" s="83" customFormat="1" x14ac:dyDescent="0.2">
      <c r="A256" s="81"/>
      <c r="B256" s="81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AF256" s="81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</row>
    <row r="257" spans="1:44" s="83" customFormat="1" x14ac:dyDescent="0.2">
      <c r="A257" s="81"/>
      <c r="B257" s="81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AF257" s="81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</row>
    <row r="258" spans="1:44" s="83" customFormat="1" x14ac:dyDescent="0.2">
      <c r="A258" s="81"/>
      <c r="B258" s="81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AF258" s="81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</row>
    <row r="259" spans="1:44" s="83" customFormat="1" x14ac:dyDescent="0.2">
      <c r="A259" s="81"/>
      <c r="B259" s="81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AF259" s="81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</row>
    <row r="260" spans="1:44" s="83" customFormat="1" x14ac:dyDescent="0.2">
      <c r="A260" s="81"/>
      <c r="B260" s="81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AF260" s="81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</row>
    <row r="261" spans="1:44" s="83" customFormat="1" x14ac:dyDescent="0.2">
      <c r="A261" s="81"/>
      <c r="B261" s="81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AF261" s="81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</row>
    <row r="262" spans="1:44" s="83" customFormat="1" x14ac:dyDescent="0.2">
      <c r="A262" s="81"/>
      <c r="B262" s="81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AF262" s="81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</row>
    <row r="263" spans="1:44" s="83" customFormat="1" x14ac:dyDescent="0.2">
      <c r="A263" s="81"/>
      <c r="B263" s="81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AF263" s="81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</row>
    <row r="264" spans="1:44" s="83" customFormat="1" x14ac:dyDescent="0.2">
      <c r="A264" s="81"/>
      <c r="B264" s="81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AF264" s="81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</row>
    <row r="265" spans="1:44" s="83" customFormat="1" x14ac:dyDescent="0.2">
      <c r="A265" s="81"/>
      <c r="B265" s="81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AF265" s="81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</row>
    <row r="266" spans="1:44" s="83" customFormat="1" x14ac:dyDescent="0.2">
      <c r="A266" s="81"/>
      <c r="B266" s="81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AF266" s="81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</row>
    <row r="267" spans="1:44" s="83" customFormat="1" x14ac:dyDescent="0.2">
      <c r="A267" s="81"/>
      <c r="B267" s="81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AF267" s="81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</row>
    <row r="268" spans="1:44" s="83" customFormat="1" x14ac:dyDescent="0.2">
      <c r="A268" s="81"/>
      <c r="B268" s="81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AF268" s="81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</row>
    <row r="269" spans="1:44" s="83" customFormat="1" x14ac:dyDescent="0.2">
      <c r="A269" s="81"/>
      <c r="B269" s="81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AF269" s="81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</row>
    <row r="270" spans="1:44" s="83" customFormat="1" x14ac:dyDescent="0.2">
      <c r="A270" s="81"/>
      <c r="B270" s="81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AF270" s="81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</row>
    <row r="271" spans="1:44" s="83" customFormat="1" x14ac:dyDescent="0.2">
      <c r="A271" s="81"/>
      <c r="B271" s="81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AF271" s="81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</row>
    <row r="272" spans="1:44" s="83" customFormat="1" x14ac:dyDescent="0.2">
      <c r="A272" s="81"/>
      <c r="B272" s="81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AF272" s="81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</row>
    <row r="273" spans="1:44" s="83" customFormat="1" x14ac:dyDescent="0.2">
      <c r="A273" s="81"/>
      <c r="B273" s="81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AF273" s="81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</row>
    <row r="274" spans="1:44" s="83" customFormat="1" x14ac:dyDescent="0.2">
      <c r="A274" s="81"/>
      <c r="B274" s="81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AF274" s="81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</row>
    <row r="275" spans="1:44" s="83" customFormat="1" x14ac:dyDescent="0.2">
      <c r="A275" s="81"/>
      <c r="B275" s="81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AF275" s="81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</row>
    <row r="276" spans="1:44" s="83" customFormat="1" x14ac:dyDescent="0.2">
      <c r="A276" s="81"/>
      <c r="B276" s="81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AF276" s="81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</row>
    <row r="277" spans="1:44" s="83" customFormat="1" x14ac:dyDescent="0.2">
      <c r="A277" s="81"/>
      <c r="B277" s="81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AF277" s="81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</row>
    <row r="278" spans="1:44" s="83" customFormat="1" x14ac:dyDescent="0.2">
      <c r="A278" s="81"/>
      <c r="B278" s="81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AF278" s="81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</row>
    <row r="279" spans="1:44" s="83" customFormat="1" x14ac:dyDescent="0.2">
      <c r="A279" s="81"/>
      <c r="B279" s="81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AF279" s="81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</row>
    <row r="280" spans="1:44" s="83" customFormat="1" x14ac:dyDescent="0.2">
      <c r="A280" s="81"/>
      <c r="B280" s="81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AF280" s="81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</row>
    <row r="281" spans="1:44" s="83" customFormat="1" x14ac:dyDescent="0.2">
      <c r="A281" s="81"/>
      <c r="B281" s="81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AF281" s="81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</row>
    <row r="282" spans="1:44" s="83" customFormat="1" x14ac:dyDescent="0.2">
      <c r="A282" s="81"/>
      <c r="B282" s="81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AF282" s="81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</row>
    <row r="283" spans="1:44" s="83" customFormat="1" x14ac:dyDescent="0.2">
      <c r="A283" s="81"/>
      <c r="B283" s="81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AF283" s="81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</row>
    <row r="284" spans="1:44" s="83" customFormat="1" x14ac:dyDescent="0.2">
      <c r="A284" s="81"/>
      <c r="B284" s="81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AF284" s="81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</row>
    <row r="285" spans="1:44" s="83" customFormat="1" x14ac:dyDescent="0.2">
      <c r="A285" s="81"/>
      <c r="B285" s="81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AF285" s="81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</row>
    <row r="286" spans="1:44" s="83" customFormat="1" x14ac:dyDescent="0.2">
      <c r="A286" s="81"/>
      <c r="B286" s="81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AF286" s="81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</row>
    <row r="287" spans="1:44" s="83" customFormat="1" x14ac:dyDescent="0.2">
      <c r="A287" s="81"/>
      <c r="B287" s="81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AF287" s="81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</row>
    <row r="288" spans="1:44" s="83" customFormat="1" x14ac:dyDescent="0.2">
      <c r="A288" s="81"/>
      <c r="B288" s="81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AF288" s="81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</row>
    <row r="289" spans="1:44" s="83" customFormat="1" x14ac:dyDescent="0.2">
      <c r="A289" s="81"/>
      <c r="B289" s="81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AF289" s="81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</row>
    <row r="290" spans="1:44" s="83" customFormat="1" x14ac:dyDescent="0.2">
      <c r="A290" s="81"/>
      <c r="B290" s="81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AF290" s="81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</row>
    <row r="291" spans="1:44" s="83" customFormat="1" x14ac:dyDescent="0.2">
      <c r="A291" s="81"/>
      <c r="B291" s="81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AF291" s="81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</row>
    <row r="292" spans="1:44" s="83" customFormat="1" x14ac:dyDescent="0.2">
      <c r="A292" s="81"/>
      <c r="B292" s="81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AF292" s="81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</row>
    <row r="293" spans="1:44" s="83" customFormat="1" x14ac:dyDescent="0.2">
      <c r="A293" s="81"/>
      <c r="B293" s="81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AF293" s="81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</row>
    <row r="294" spans="1:44" s="83" customFormat="1" x14ac:dyDescent="0.2">
      <c r="A294" s="81"/>
      <c r="B294" s="81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AF294" s="81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</row>
    <row r="295" spans="1:44" s="83" customFormat="1" x14ac:dyDescent="0.2">
      <c r="A295" s="81"/>
      <c r="B295" s="81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AF295" s="81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</row>
    <row r="296" spans="1:44" s="83" customFormat="1" x14ac:dyDescent="0.2">
      <c r="A296" s="81"/>
      <c r="B296" s="81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AF296" s="81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</row>
    <row r="297" spans="1:44" s="83" customFormat="1" x14ac:dyDescent="0.2">
      <c r="A297" s="81"/>
      <c r="B297" s="81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AF297" s="81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</row>
    <row r="298" spans="1:44" s="83" customFormat="1" x14ac:dyDescent="0.2">
      <c r="A298" s="81"/>
      <c r="B298" s="81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AF298" s="81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</row>
    <row r="299" spans="1:44" s="83" customFormat="1" x14ac:dyDescent="0.2">
      <c r="A299" s="81"/>
      <c r="B299" s="81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AF299" s="81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</row>
    <row r="300" spans="1:44" s="83" customFormat="1" x14ac:dyDescent="0.2">
      <c r="A300" s="81"/>
      <c r="B300" s="81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AF300" s="81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</row>
    <row r="301" spans="1:44" s="83" customFormat="1" x14ac:dyDescent="0.2">
      <c r="A301" s="81"/>
      <c r="B301" s="81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AF301" s="81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</row>
    <row r="302" spans="1:44" s="83" customFormat="1" x14ac:dyDescent="0.2">
      <c r="A302" s="81"/>
      <c r="B302" s="81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AF302" s="81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</row>
    <row r="303" spans="1:44" s="83" customFormat="1" x14ac:dyDescent="0.2">
      <c r="A303" s="81"/>
      <c r="B303" s="81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AF303" s="81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</row>
    <row r="304" spans="1:44" s="83" customFormat="1" x14ac:dyDescent="0.2">
      <c r="A304" s="81"/>
      <c r="B304" s="81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AF304" s="81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</row>
    <row r="305" spans="1:44" s="83" customFormat="1" x14ac:dyDescent="0.2">
      <c r="A305" s="81"/>
      <c r="B305" s="81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AF305" s="81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</row>
    <row r="306" spans="1:44" s="83" customFormat="1" x14ac:dyDescent="0.2">
      <c r="A306" s="81"/>
      <c r="B306" s="81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AF306" s="81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</row>
    <row r="307" spans="1:44" s="83" customFormat="1" x14ac:dyDescent="0.2">
      <c r="A307" s="81"/>
      <c r="B307" s="81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AF307" s="81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</row>
    <row r="308" spans="1:44" s="83" customFormat="1" x14ac:dyDescent="0.2">
      <c r="A308" s="81"/>
      <c r="B308" s="81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AF308" s="81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</row>
    <row r="309" spans="1:44" s="83" customFormat="1" x14ac:dyDescent="0.2">
      <c r="A309" s="81"/>
      <c r="B309" s="81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AF309" s="81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</row>
    <row r="310" spans="1:44" s="83" customFormat="1" x14ac:dyDescent="0.2">
      <c r="A310" s="81"/>
      <c r="B310" s="81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AF310" s="81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</row>
    <row r="311" spans="1:44" s="83" customFormat="1" x14ac:dyDescent="0.2">
      <c r="A311" s="81"/>
      <c r="B311" s="81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AF311" s="81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</row>
    <row r="312" spans="1:44" s="83" customFormat="1" x14ac:dyDescent="0.2">
      <c r="A312" s="81"/>
      <c r="B312" s="81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AF312" s="81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</row>
    <row r="313" spans="1:44" s="83" customFormat="1" x14ac:dyDescent="0.2">
      <c r="A313" s="81"/>
      <c r="B313" s="81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AF313" s="81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</row>
    <row r="314" spans="1:44" s="83" customFormat="1" x14ac:dyDescent="0.2">
      <c r="A314" s="81"/>
      <c r="B314" s="81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AF314" s="81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</row>
    <row r="315" spans="1:44" s="83" customFormat="1" x14ac:dyDescent="0.2">
      <c r="A315" s="81"/>
      <c r="B315" s="81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AF315" s="81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</row>
    <row r="316" spans="1:44" s="83" customFormat="1" x14ac:dyDescent="0.2">
      <c r="A316" s="81"/>
      <c r="B316" s="81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AF316" s="81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</row>
    <row r="317" spans="1:44" s="83" customFormat="1" x14ac:dyDescent="0.2">
      <c r="A317" s="81"/>
      <c r="B317" s="81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AF317" s="81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</row>
    <row r="318" spans="1:44" s="83" customFormat="1" x14ac:dyDescent="0.2">
      <c r="A318" s="81"/>
      <c r="B318" s="81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AF318" s="81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</row>
    <row r="319" spans="1:44" s="83" customFormat="1" x14ac:dyDescent="0.2">
      <c r="A319" s="81"/>
      <c r="B319" s="81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AF319" s="81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</row>
    <row r="320" spans="1:44" s="83" customFormat="1" x14ac:dyDescent="0.2">
      <c r="A320" s="81"/>
      <c r="B320" s="81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AF320" s="81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</row>
    <row r="321" spans="1:44" s="83" customFormat="1" x14ac:dyDescent="0.2">
      <c r="A321" s="81"/>
      <c r="B321" s="81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AF321" s="81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</row>
    <row r="322" spans="1:44" s="83" customFormat="1" x14ac:dyDescent="0.2">
      <c r="A322" s="81"/>
      <c r="B322" s="81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AF322" s="81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</row>
    <row r="323" spans="1:44" s="83" customFormat="1" x14ac:dyDescent="0.2">
      <c r="A323" s="81"/>
      <c r="B323" s="81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AF323" s="81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</row>
    <row r="324" spans="1:44" s="83" customFormat="1" x14ac:dyDescent="0.2">
      <c r="A324" s="81"/>
      <c r="B324" s="81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AF324" s="81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</row>
    <row r="325" spans="1:44" s="83" customFormat="1" x14ac:dyDescent="0.2">
      <c r="A325" s="81"/>
      <c r="B325" s="81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AF325" s="81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</row>
    <row r="326" spans="1:44" s="83" customFormat="1" x14ac:dyDescent="0.2">
      <c r="A326" s="81"/>
      <c r="B326" s="81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AF326" s="81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</row>
    <row r="327" spans="1:44" s="83" customFormat="1" x14ac:dyDescent="0.2">
      <c r="A327" s="81"/>
      <c r="B327" s="81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AF327" s="81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</row>
    <row r="328" spans="1:44" s="83" customFormat="1" x14ac:dyDescent="0.2">
      <c r="A328" s="81"/>
      <c r="B328" s="81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AF328" s="81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</row>
    <row r="329" spans="1:44" s="83" customFormat="1" x14ac:dyDescent="0.2">
      <c r="A329" s="81"/>
      <c r="B329" s="81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AF329" s="81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</row>
    <row r="330" spans="1:44" s="83" customFormat="1" x14ac:dyDescent="0.2">
      <c r="A330" s="81"/>
      <c r="B330" s="81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AF330" s="81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</row>
    <row r="331" spans="1:44" s="83" customFormat="1" x14ac:dyDescent="0.2">
      <c r="A331" s="81"/>
      <c r="B331" s="81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AF331" s="81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</row>
    <row r="332" spans="1:44" s="83" customFormat="1" x14ac:dyDescent="0.2">
      <c r="A332" s="81"/>
      <c r="B332" s="81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AF332" s="81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</row>
    <row r="333" spans="1:44" s="83" customFormat="1" x14ac:dyDescent="0.2">
      <c r="A333" s="81"/>
      <c r="B333" s="81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AF333" s="81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</row>
    <row r="334" spans="1:44" s="83" customFormat="1" x14ac:dyDescent="0.2">
      <c r="A334" s="81"/>
      <c r="B334" s="81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AF334" s="81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</row>
    <row r="335" spans="1:44" s="83" customFormat="1" x14ac:dyDescent="0.2">
      <c r="A335" s="81"/>
      <c r="B335" s="81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AF335" s="81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</row>
    <row r="336" spans="1:44" s="83" customFormat="1" x14ac:dyDescent="0.2">
      <c r="A336" s="81"/>
      <c r="B336" s="81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AF336" s="81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</row>
    <row r="337" spans="1:44" s="83" customFormat="1" x14ac:dyDescent="0.2">
      <c r="A337" s="81"/>
      <c r="B337" s="81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AF337" s="81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</row>
    <row r="338" spans="1:44" s="83" customFormat="1" x14ac:dyDescent="0.2">
      <c r="A338" s="81"/>
      <c r="B338" s="81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AF338" s="81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</row>
    <row r="339" spans="1:44" s="83" customFormat="1" x14ac:dyDescent="0.2">
      <c r="A339" s="81"/>
      <c r="B339" s="81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AF339" s="81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</row>
    <row r="340" spans="1:44" s="83" customFormat="1" x14ac:dyDescent="0.2">
      <c r="A340" s="81"/>
      <c r="B340" s="81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AF340" s="81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</row>
    <row r="341" spans="1:44" s="83" customFormat="1" x14ac:dyDescent="0.2">
      <c r="A341" s="81"/>
      <c r="B341" s="81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AF341" s="81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</row>
    <row r="342" spans="1:44" s="83" customFormat="1" x14ac:dyDescent="0.2">
      <c r="A342" s="81"/>
      <c r="B342" s="81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AF342" s="81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</row>
    <row r="343" spans="1:44" s="83" customFormat="1" x14ac:dyDescent="0.2">
      <c r="A343" s="81"/>
      <c r="B343" s="81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AF343" s="81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</row>
    <row r="344" spans="1:44" s="83" customFormat="1" x14ac:dyDescent="0.2">
      <c r="A344" s="81"/>
      <c r="B344" s="81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AF344" s="81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</row>
    <row r="345" spans="1:44" s="83" customFormat="1" x14ac:dyDescent="0.2">
      <c r="A345" s="81"/>
      <c r="B345" s="81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AF345" s="81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</row>
    <row r="346" spans="1:44" s="83" customFormat="1" x14ac:dyDescent="0.2">
      <c r="A346" s="81"/>
      <c r="B346" s="81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AF346" s="81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</row>
    <row r="347" spans="1:44" s="83" customFormat="1" x14ac:dyDescent="0.2">
      <c r="A347" s="81"/>
      <c r="B347" s="81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AF347" s="81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</row>
    <row r="348" spans="1:44" s="83" customFormat="1" x14ac:dyDescent="0.2">
      <c r="A348" s="81"/>
      <c r="B348" s="81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AF348" s="81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</row>
    <row r="349" spans="1:44" s="83" customFormat="1" x14ac:dyDescent="0.2">
      <c r="A349" s="81"/>
      <c r="B349" s="81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AF349" s="81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</row>
    <row r="350" spans="1:44" s="83" customFormat="1" x14ac:dyDescent="0.2">
      <c r="A350" s="81"/>
      <c r="B350" s="81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AF350" s="81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</row>
    <row r="351" spans="1:44" s="83" customFormat="1" x14ac:dyDescent="0.2">
      <c r="A351" s="81"/>
      <c r="B351" s="81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AF351" s="81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</row>
    <row r="352" spans="1:44" s="83" customFormat="1" x14ac:dyDescent="0.2">
      <c r="A352" s="81"/>
      <c r="B352" s="81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AF352" s="81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</row>
    <row r="353" spans="1:44" s="83" customFormat="1" x14ac:dyDescent="0.2">
      <c r="A353" s="81"/>
      <c r="B353" s="81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AF353" s="81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</row>
    <row r="354" spans="1:44" s="83" customFormat="1" x14ac:dyDescent="0.2">
      <c r="A354" s="81"/>
      <c r="B354" s="81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AF354" s="81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</row>
    <row r="355" spans="1:44" s="83" customFormat="1" x14ac:dyDescent="0.2">
      <c r="A355" s="81"/>
      <c r="B355" s="81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AF355" s="81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</row>
    <row r="356" spans="1:44" s="83" customFormat="1" x14ac:dyDescent="0.2">
      <c r="A356" s="81"/>
      <c r="B356" s="81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AF356" s="81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</row>
    <row r="357" spans="1:44" s="83" customFormat="1" x14ac:dyDescent="0.2">
      <c r="A357" s="81"/>
      <c r="B357" s="81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AF357" s="81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</row>
    <row r="358" spans="1:44" s="83" customFormat="1" x14ac:dyDescent="0.2">
      <c r="A358" s="81"/>
      <c r="B358" s="81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AF358" s="81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</row>
    <row r="359" spans="1:44" s="83" customFormat="1" x14ac:dyDescent="0.2">
      <c r="A359" s="81"/>
      <c r="B359" s="81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AF359" s="81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</row>
    <row r="360" spans="1:44" s="83" customFormat="1" x14ac:dyDescent="0.2">
      <c r="A360" s="81"/>
      <c r="B360" s="81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AF360" s="81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</row>
    <row r="361" spans="1:44" s="83" customFormat="1" x14ac:dyDescent="0.2">
      <c r="A361" s="81"/>
      <c r="B361" s="81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AF361" s="81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</row>
    <row r="362" spans="1:44" s="83" customFormat="1" x14ac:dyDescent="0.2">
      <c r="A362" s="81"/>
      <c r="B362" s="81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AF362" s="81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</row>
    <row r="363" spans="1:44" s="83" customFormat="1" x14ac:dyDescent="0.2">
      <c r="A363" s="81"/>
      <c r="B363" s="81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AF363" s="81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</row>
    <row r="364" spans="1:44" s="83" customFormat="1" x14ac:dyDescent="0.2">
      <c r="A364" s="81"/>
      <c r="B364" s="81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AF364" s="81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</row>
    <row r="365" spans="1:44" s="83" customFormat="1" x14ac:dyDescent="0.2">
      <c r="A365" s="81"/>
      <c r="B365" s="81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AF365" s="81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</row>
    <row r="366" spans="1:44" s="83" customFormat="1" x14ac:dyDescent="0.2">
      <c r="A366" s="81"/>
      <c r="B366" s="81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AF366" s="81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</row>
    <row r="367" spans="1:44" s="83" customFormat="1" x14ac:dyDescent="0.2">
      <c r="A367" s="81"/>
      <c r="B367" s="81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AF367" s="81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</row>
    <row r="368" spans="1:44" s="83" customFormat="1" x14ac:dyDescent="0.2">
      <c r="A368" s="81"/>
      <c r="B368" s="81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AF368" s="81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</row>
    <row r="369" spans="1:44" s="83" customFormat="1" x14ac:dyDescent="0.2">
      <c r="A369" s="81"/>
      <c r="B369" s="81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AF369" s="81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</row>
    <row r="370" spans="1:44" s="83" customFormat="1" x14ac:dyDescent="0.2">
      <c r="A370" s="81"/>
      <c r="B370" s="81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AF370" s="81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</row>
    <row r="371" spans="1:44" s="83" customFormat="1" x14ac:dyDescent="0.2">
      <c r="A371" s="81"/>
      <c r="B371" s="81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AF371" s="81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</row>
    <row r="372" spans="1:44" s="83" customFormat="1" x14ac:dyDescent="0.2">
      <c r="A372" s="81"/>
      <c r="B372" s="81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AF372" s="81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</row>
    <row r="373" spans="1:44" s="83" customFormat="1" x14ac:dyDescent="0.2">
      <c r="A373" s="81"/>
      <c r="B373" s="81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AF373" s="81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</row>
    <row r="374" spans="1:44" s="83" customFormat="1" x14ac:dyDescent="0.2">
      <c r="A374" s="81"/>
      <c r="B374" s="81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AF374" s="81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</row>
    <row r="375" spans="1:44" s="83" customFormat="1" x14ac:dyDescent="0.2">
      <c r="A375" s="81"/>
      <c r="B375" s="81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AF375" s="81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</row>
    <row r="376" spans="1:44" s="83" customFormat="1" x14ac:dyDescent="0.2">
      <c r="A376" s="81"/>
      <c r="B376" s="81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AF376" s="81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</row>
    <row r="377" spans="1:44" s="83" customFormat="1" x14ac:dyDescent="0.2">
      <c r="A377" s="81"/>
      <c r="B377" s="81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AF377" s="81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</row>
    <row r="378" spans="1:44" s="83" customFormat="1" x14ac:dyDescent="0.2">
      <c r="A378" s="81"/>
      <c r="B378" s="81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AF378" s="81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</row>
    <row r="379" spans="1:44" s="83" customFormat="1" x14ac:dyDescent="0.2">
      <c r="A379" s="81"/>
      <c r="B379" s="81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AF379" s="81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</row>
    <row r="380" spans="1:44" s="83" customFormat="1" x14ac:dyDescent="0.2">
      <c r="A380" s="81"/>
      <c r="B380" s="81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AF380" s="81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</row>
    <row r="381" spans="1:44" s="83" customFormat="1" x14ac:dyDescent="0.2">
      <c r="A381" s="81"/>
      <c r="B381" s="81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AF381" s="81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</row>
    <row r="382" spans="1:44" s="83" customFormat="1" x14ac:dyDescent="0.2">
      <c r="A382" s="81"/>
      <c r="B382" s="81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AF382" s="81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</row>
    <row r="383" spans="1:44" s="83" customFormat="1" x14ac:dyDescent="0.2">
      <c r="A383" s="81"/>
      <c r="B383" s="81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AF383" s="81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</row>
    <row r="384" spans="1:44" s="83" customFormat="1" x14ac:dyDescent="0.2">
      <c r="A384" s="81"/>
      <c r="B384" s="81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AF384" s="81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</row>
    <row r="385" spans="1:44" s="83" customFormat="1" x14ac:dyDescent="0.2">
      <c r="A385" s="81"/>
      <c r="B385" s="81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AF385" s="81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</row>
    <row r="386" spans="1:44" s="83" customFormat="1" x14ac:dyDescent="0.2">
      <c r="A386" s="81"/>
      <c r="B386" s="81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AF386" s="81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</row>
    <row r="387" spans="1:44" s="83" customFormat="1" x14ac:dyDescent="0.2">
      <c r="A387" s="81"/>
      <c r="B387" s="81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AF387" s="81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</row>
    <row r="388" spans="1:44" s="83" customFormat="1" x14ac:dyDescent="0.2">
      <c r="A388" s="81"/>
      <c r="B388" s="81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AF388" s="81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</row>
    <row r="389" spans="1:44" s="83" customFormat="1" x14ac:dyDescent="0.2">
      <c r="A389" s="81"/>
      <c r="B389" s="81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AF389" s="81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</row>
    <row r="390" spans="1:44" s="83" customFormat="1" x14ac:dyDescent="0.2">
      <c r="A390" s="81"/>
      <c r="B390" s="81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AF390" s="81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</row>
    <row r="391" spans="1:44" s="83" customFormat="1" x14ac:dyDescent="0.2">
      <c r="A391" s="81"/>
      <c r="B391" s="81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AF391" s="81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</row>
    <row r="392" spans="1:44" s="83" customFormat="1" x14ac:dyDescent="0.2">
      <c r="A392" s="81"/>
      <c r="B392" s="81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AF392" s="81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</row>
    <row r="393" spans="1:44" s="83" customFormat="1" x14ac:dyDescent="0.2">
      <c r="A393" s="81"/>
      <c r="B393" s="81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AF393" s="81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</row>
    <row r="394" spans="1:44" s="83" customFormat="1" x14ac:dyDescent="0.2">
      <c r="A394" s="81"/>
      <c r="B394" s="81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AF394" s="81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</row>
    <row r="395" spans="1:44" s="83" customFormat="1" x14ac:dyDescent="0.2">
      <c r="A395" s="81"/>
      <c r="B395" s="81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AF395" s="81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</row>
    <row r="396" spans="1:44" s="83" customFormat="1" x14ac:dyDescent="0.2">
      <c r="A396" s="81"/>
      <c r="B396" s="81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AF396" s="81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</row>
    <row r="397" spans="1:44" s="83" customFormat="1" x14ac:dyDescent="0.2">
      <c r="A397" s="81"/>
      <c r="B397" s="81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AF397" s="81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</row>
    <row r="398" spans="1:44" s="83" customFormat="1" x14ac:dyDescent="0.2">
      <c r="A398" s="81"/>
      <c r="B398" s="81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AF398" s="81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</row>
    <row r="399" spans="1:44" s="83" customFormat="1" x14ac:dyDescent="0.2">
      <c r="A399" s="81"/>
      <c r="B399" s="81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AF399" s="81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</row>
    <row r="400" spans="1:44" s="83" customFormat="1" x14ac:dyDescent="0.2">
      <c r="A400" s="81"/>
      <c r="B400" s="81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AF400" s="81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</row>
    <row r="401" spans="1:44" s="83" customFormat="1" x14ac:dyDescent="0.2">
      <c r="A401" s="81"/>
      <c r="B401" s="81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AF401" s="81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</row>
    <row r="402" spans="1:44" s="83" customFormat="1" x14ac:dyDescent="0.2">
      <c r="A402" s="81"/>
      <c r="B402" s="81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AF402" s="81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</row>
    <row r="403" spans="1:44" s="83" customFormat="1" x14ac:dyDescent="0.2">
      <c r="A403" s="81"/>
      <c r="B403" s="81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AF403" s="81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</row>
    <row r="404" spans="1:44" s="83" customFormat="1" x14ac:dyDescent="0.2">
      <c r="A404" s="81"/>
      <c r="B404" s="81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AF404" s="81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</row>
    <row r="405" spans="1:44" s="83" customFormat="1" x14ac:dyDescent="0.2">
      <c r="A405" s="81"/>
      <c r="B405" s="81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AF405" s="81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</row>
    <row r="406" spans="1:44" s="83" customFormat="1" x14ac:dyDescent="0.2">
      <c r="A406" s="81"/>
      <c r="B406" s="81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AF406" s="81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</row>
    <row r="407" spans="1:44" s="83" customFormat="1" x14ac:dyDescent="0.2">
      <c r="A407" s="81"/>
      <c r="B407" s="81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AF407" s="81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</row>
    <row r="408" spans="1:44" s="83" customFormat="1" x14ac:dyDescent="0.2">
      <c r="A408" s="81"/>
      <c r="B408" s="81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AF408" s="81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</row>
    <row r="409" spans="1:44" s="83" customFormat="1" x14ac:dyDescent="0.2">
      <c r="A409" s="81"/>
      <c r="B409" s="81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AF409" s="81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</row>
    <row r="410" spans="1:44" s="83" customFormat="1" x14ac:dyDescent="0.2">
      <c r="A410" s="81"/>
      <c r="B410" s="81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AF410" s="81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</row>
    <row r="411" spans="1:44" s="83" customFormat="1" x14ac:dyDescent="0.2">
      <c r="A411" s="81"/>
      <c r="B411" s="81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AF411" s="81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</row>
    <row r="412" spans="1:44" s="83" customFormat="1" x14ac:dyDescent="0.2">
      <c r="A412" s="81"/>
      <c r="B412" s="81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AF412" s="81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</row>
    <row r="413" spans="1:44" s="83" customFormat="1" x14ac:dyDescent="0.2">
      <c r="A413" s="81"/>
      <c r="B413" s="81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AF413" s="81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</row>
    <row r="414" spans="1:44" s="83" customFormat="1" x14ac:dyDescent="0.2">
      <c r="A414" s="81"/>
      <c r="B414" s="81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AF414" s="81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</row>
    <row r="415" spans="1:44" s="83" customFormat="1" x14ac:dyDescent="0.2">
      <c r="A415" s="81"/>
      <c r="B415" s="81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AF415" s="81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</row>
    <row r="416" spans="1:44" s="83" customFormat="1" x14ac:dyDescent="0.2">
      <c r="A416" s="81"/>
      <c r="B416" s="81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AF416" s="81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</row>
    <row r="417" spans="1:44" s="83" customFormat="1" x14ac:dyDescent="0.2">
      <c r="A417" s="81"/>
      <c r="B417" s="81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AF417" s="81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</row>
    <row r="418" spans="1:44" s="83" customFormat="1" x14ac:dyDescent="0.2">
      <c r="A418" s="81"/>
      <c r="B418" s="81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AF418" s="81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</row>
    <row r="419" spans="1:44" s="83" customFormat="1" x14ac:dyDescent="0.2">
      <c r="A419" s="81"/>
      <c r="B419" s="81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AF419" s="81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</row>
    <row r="420" spans="1:44" s="83" customFormat="1" x14ac:dyDescent="0.2">
      <c r="A420" s="81"/>
      <c r="B420" s="81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AF420" s="81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</row>
    <row r="421" spans="1:44" s="83" customFormat="1" x14ac:dyDescent="0.2">
      <c r="A421" s="81"/>
      <c r="B421" s="81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AF421" s="81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</row>
    <row r="422" spans="1:44" s="83" customFormat="1" x14ac:dyDescent="0.2">
      <c r="A422" s="81"/>
      <c r="B422" s="81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AF422" s="81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</row>
    <row r="423" spans="1:44" s="83" customFormat="1" x14ac:dyDescent="0.2">
      <c r="A423" s="81"/>
      <c r="B423" s="81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AF423" s="81"/>
      <c r="AG423" s="59"/>
      <c r="AH423" s="59"/>
      <c r="AI423" s="59"/>
      <c r="AJ423" s="59"/>
      <c r="AK423" s="59"/>
      <c r="AL423" s="59"/>
      <c r="AM423" s="59"/>
      <c r="AN423" s="59"/>
      <c r="AO423" s="59"/>
      <c r="AP423" s="59"/>
      <c r="AQ423" s="59"/>
      <c r="AR423" s="59"/>
    </row>
    <row r="424" spans="1:44" s="83" customFormat="1" x14ac:dyDescent="0.2">
      <c r="A424" s="81"/>
      <c r="B424" s="81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AF424" s="81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</row>
    <row r="425" spans="1:44" s="83" customFormat="1" x14ac:dyDescent="0.2">
      <c r="A425" s="81"/>
      <c r="B425" s="81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AF425" s="81"/>
      <c r="AG425" s="59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</row>
    <row r="426" spans="1:44" s="83" customFormat="1" x14ac:dyDescent="0.2">
      <c r="A426" s="81"/>
      <c r="B426" s="81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AF426" s="81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</row>
    <row r="427" spans="1:44" s="83" customFormat="1" x14ac:dyDescent="0.2">
      <c r="A427" s="81"/>
      <c r="B427" s="81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AF427" s="81"/>
      <c r="AG427" s="59"/>
      <c r="AH427" s="59"/>
      <c r="AI427" s="59"/>
      <c r="AJ427" s="59"/>
      <c r="AK427" s="59"/>
      <c r="AL427" s="59"/>
      <c r="AM427" s="59"/>
      <c r="AN427" s="59"/>
      <c r="AO427" s="59"/>
      <c r="AP427" s="59"/>
      <c r="AQ427" s="59"/>
      <c r="AR427" s="59"/>
    </row>
    <row r="428" spans="1:44" s="83" customFormat="1" x14ac:dyDescent="0.2">
      <c r="A428" s="81"/>
      <c r="B428" s="81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AF428" s="81"/>
      <c r="AG428" s="59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</row>
    <row r="429" spans="1:44" s="83" customFormat="1" x14ac:dyDescent="0.2">
      <c r="A429" s="81"/>
      <c r="B429" s="81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AF429" s="81"/>
      <c r="AG429" s="59"/>
      <c r="AH429" s="59"/>
      <c r="AI429" s="59"/>
      <c r="AJ429" s="59"/>
      <c r="AK429" s="59"/>
      <c r="AL429" s="59"/>
      <c r="AM429" s="59"/>
      <c r="AN429" s="59"/>
      <c r="AO429" s="59"/>
      <c r="AP429" s="59"/>
      <c r="AQ429" s="59"/>
      <c r="AR429" s="59"/>
    </row>
    <row r="430" spans="1:44" s="83" customFormat="1" x14ac:dyDescent="0.2">
      <c r="A430" s="81"/>
      <c r="B430" s="81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AF430" s="81"/>
      <c r="AG430" s="59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</row>
    <row r="431" spans="1:44" s="83" customFormat="1" x14ac:dyDescent="0.2">
      <c r="A431" s="81"/>
      <c r="B431" s="81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AF431" s="81"/>
      <c r="AG431" s="59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</row>
    <row r="432" spans="1:44" s="83" customFormat="1" x14ac:dyDescent="0.2">
      <c r="A432" s="81"/>
      <c r="B432" s="81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AF432" s="81"/>
      <c r="AG432" s="59"/>
      <c r="AH432" s="59"/>
      <c r="AI432" s="59"/>
      <c r="AJ432" s="59"/>
      <c r="AK432" s="59"/>
      <c r="AL432" s="59"/>
      <c r="AM432" s="59"/>
      <c r="AN432" s="59"/>
      <c r="AO432" s="59"/>
      <c r="AP432" s="59"/>
      <c r="AQ432" s="59"/>
      <c r="AR432" s="59"/>
    </row>
    <row r="433" spans="1:44" s="83" customFormat="1" x14ac:dyDescent="0.2">
      <c r="A433" s="81"/>
      <c r="B433" s="81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AF433" s="81"/>
      <c r="AG433" s="59"/>
      <c r="AH433" s="59"/>
      <c r="AI433" s="59"/>
      <c r="AJ433" s="59"/>
      <c r="AK433" s="59"/>
      <c r="AL433" s="59"/>
      <c r="AM433" s="59"/>
      <c r="AN433" s="59"/>
      <c r="AO433" s="59"/>
      <c r="AP433" s="59"/>
      <c r="AQ433" s="59"/>
      <c r="AR433" s="59"/>
    </row>
    <row r="434" spans="1:44" s="83" customFormat="1" x14ac:dyDescent="0.2">
      <c r="A434" s="81"/>
      <c r="B434" s="81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AF434" s="81"/>
      <c r="AG434" s="59"/>
      <c r="AH434" s="59"/>
      <c r="AI434" s="59"/>
      <c r="AJ434" s="59"/>
      <c r="AK434" s="59"/>
      <c r="AL434" s="59"/>
      <c r="AM434" s="59"/>
      <c r="AN434" s="59"/>
      <c r="AO434" s="59"/>
      <c r="AP434" s="59"/>
      <c r="AQ434" s="59"/>
      <c r="AR434" s="59"/>
    </row>
    <row r="435" spans="1:44" s="83" customFormat="1" x14ac:dyDescent="0.2">
      <c r="A435" s="81"/>
      <c r="B435" s="81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AF435" s="81"/>
      <c r="AG435" s="59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/>
    </row>
    <row r="436" spans="1:44" s="83" customFormat="1" x14ac:dyDescent="0.2">
      <c r="A436" s="81"/>
      <c r="B436" s="81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AF436" s="81"/>
      <c r="AG436" s="59"/>
      <c r="AH436" s="59"/>
      <c r="AI436" s="59"/>
      <c r="AJ436" s="59"/>
      <c r="AK436" s="59"/>
      <c r="AL436" s="59"/>
      <c r="AM436" s="59"/>
      <c r="AN436" s="59"/>
      <c r="AO436" s="59"/>
      <c r="AP436" s="59"/>
      <c r="AQ436" s="59"/>
      <c r="AR436" s="59"/>
    </row>
    <row r="437" spans="1:44" s="83" customFormat="1" x14ac:dyDescent="0.2">
      <c r="A437" s="81"/>
      <c r="B437" s="81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AF437" s="81"/>
      <c r="AG437" s="59"/>
      <c r="AH437" s="59"/>
      <c r="AI437" s="59"/>
      <c r="AJ437" s="59"/>
      <c r="AK437" s="59"/>
      <c r="AL437" s="59"/>
      <c r="AM437" s="59"/>
      <c r="AN437" s="59"/>
      <c r="AO437" s="59"/>
      <c r="AP437" s="59"/>
      <c r="AQ437" s="59"/>
      <c r="AR437" s="59"/>
    </row>
    <row r="438" spans="1:44" s="83" customFormat="1" x14ac:dyDescent="0.2">
      <c r="A438" s="81"/>
      <c r="B438" s="81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AF438" s="81"/>
      <c r="AG438" s="59"/>
      <c r="AH438" s="59"/>
      <c r="AI438" s="59"/>
      <c r="AJ438" s="59"/>
      <c r="AK438" s="59"/>
      <c r="AL438" s="59"/>
      <c r="AM438" s="59"/>
      <c r="AN438" s="59"/>
      <c r="AO438" s="59"/>
      <c r="AP438" s="59"/>
      <c r="AQ438" s="59"/>
      <c r="AR438" s="59"/>
    </row>
    <row r="439" spans="1:44" s="83" customFormat="1" x14ac:dyDescent="0.2">
      <c r="A439" s="81"/>
      <c r="B439" s="81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AF439" s="81"/>
      <c r="AG439" s="59"/>
      <c r="AH439" s="59"/>
      <c r="AI439" s="59"/>
      <c r="AJ439" s="59"/>
      <c r="AK439" s="59"/>
      <c r="AL439" s="59"/>
      <c r="AM439" s="59"/>
      <c r="AN439" s="59"/>
      <c r="AO439" s="59"/>
      <c r="AP439" s="59"/>
      <c r="AQ439" s="59"/>
      <c r="AR439" s="59"/>
    </row>
    <row r="440" spans="1:44" s="83" customFormat="1" x14ac:dyDescent="0.2">
      <c r="A440" s="81"/>
      <c r="B440" s="81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AF440" s="81"/>
      <c r="AG440" s="59"/>
      <c r="AH440" s="59"/>
      <c r="AI440" s="59"/>
      <c r="AJ440" s="59"/>
      <c r="AK440" s="59"/>
      <c r="AL440" s="59"/>
      <c r="AM440" s="59"/>
      <c r="AN440" s="59"/>
      <c r="AO440" s="59"/>
      <c r="AP440" s="59"/>
      <c r="AQ440" s="59"/>
      <c r="AR440" s="59"/>
    </row>
    <row r="441" spans="1:44" s="83" customFormat="1" x14ac:dyDescent="0.2">
      <c r="A441" s="81"/>
      <c r="B441" s="81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AF441" s="81"/>
      <c r="AG441" s="59"/>
      <c r="AH441" s="59"/>
      <c r="AI441" s="59"/>
      <c r="AJ441" s="59"/>
      <c r="AK441" s="59"/>
      <c r="AL441" s="59"/>
      <c r="AM441" s="59"/>
      <c r="AN441" s="59"/>
      <c r="AO441" s="59"/>
      <c r="AP441" s="59"/>
      <c r="AQ441" s="59"/>
      <c r="AR441" s="59"/>
    </row>
  </sheetData>
  <mergeCells count="33">
    <mergeCell ref="B64:F64"/>
    <mergeCell ref="B65:G65"/>
    <mergeCell ref="AF35:AF38"/>
    <mergeCell ref="AF43:AF46"/>
    <mergeCell ref="A62:F62"/>
    <mergeCell ref="H62:K62"/>
    <mergeCell ref="A63:C63"/>
    <mergeCell ref="X3:Y3"/>
    <mergeCell ref="Z3:AA3"/>
    <mergeCell ref="AF3:AF4"/>
    <mergeCell ref="AF10:AF12"/>
    <mergeCell ref="AF15:AF20"/>
    <mergeCell ref="P3:Q3"/>
    <mergeCell ref="R3:S3"/>
    <mergeCell ref="A61:G61"/>
    <mergeCell ref="T3:U3"/>
    <mergeCell ref="V3:W3"/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AB3:AC3"/>
    <mergeCell ref="AD3:AE3"/>
    <mergeCell ref="H3:I3"/>
    <mergeCell ref="J3:K3"/>
    <mergeCell ref="L3:M3"/>
    <mergeCell ref="N3:O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8" fitToWidth="0" fitToHeight="0" orientation="landscape" r:id="rId1"/>
  <rowBreaks count="1" manualBreakCount="1">
    <brk id="33" min="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Титульный лист</vt:lpstr>
      <vt:lpstr>Развитие физкультуры</vt:lpstr>
      <vt:lpstr>01.02.2015</vt:lpstr>
      <vt:lpstr>01.03.2015</vt:lpstr>
      <vt:lpstr>'01.02.2015'!Заголовки_для_печати</vt:lpstr>
      <vt:lpstr>'01.03.2015'!Заголовки_для_печати</vt:lpstr>
      <vt:lpstr>'01.02.2015'!Область_печати</vt:lpstr>
      <vt:lpstr>'01.03.2015'!Область_печати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SannikovAV</cp:lastModifiedBy>
  <cp:lastPrinted>2015-03-10T09:42:32Z</cp:lastPrinted>
  <dcterms:created xsi:type="dcterms:W3CDTF">1996-10-08T23:32:33Z</dcterms:created>
  <dcterms:modified xsi:type="dcterms:W3CDTF">2015-03-10T09:43:49Z</dcterms:modified>
</cp:coreProperties>
</file>